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ГВС" sheetId="1" r:id="rId1"/>
    <sheet name="ХВС" sheetId="2" r:id="rId2"/>
    <sheet name="Лист3" sheetId="3" r:id="rId3"/>
  </sheets>
  <definedNames>
    <definedName name="_xlnm._FilterDatabase" localSheetId="0" hidden="1">ГВС!$A$4:$M$186</definedName>
    <definedName name="_xlnm._FilterDatabase" localSheetId="1" hidden="1">ХВС!$A$4:$L$119</definedName>
    <definedName name="_xlnm.Print_Area" localSheetId="1">ХВС!$A$1:$L$121</definedName>
  </definedNames>
  <calcPr calcId="124519"/>
</workbook>
</file>

<file path=xl/calcChain.xml><?xml version="1.0" encoding="utf-8"?>
<calcChain xmlns="http://schemas.openxmlformats.org/spreadsheetml/2006/main">
  <c r="L23" i="2"/>
  <c r="L30"/>
  <c r="L29"/>
  <c r="L88" i="1"/>
  <c r="L46" i="2"/>
  <c r="M127" i="1"/>
  <c r="L127"/>
  <c r="M121"/>
  <c r="L121"/>
  <c r="M107"/>
  <c r="L107"/>
  <c r="M175"/>
  <c r="L175"/>
  <c r="M109"/>
  <c r="L109"/>
  <c r="M111"/>
  <c r="L111"/>
  <c r="M133"/>
  <c r="L133"/>
  <c r="M185"/>
  <c r="L185"/>
  <c r="M75"/>
  <c r="L75"/>
  <c r="I113" i="2"/>
  <c r="I101"/>
  <c r="I100"/>
  <c r="I99"/>
  <c r="I98"/>
  <c r="I89"/>
  <c r="I88"/>
  <c r="I35"/>
  <c r="I31"/>
  <c r="I30"/>
  <c r="I29"/>
  <c r="I13"/>
  <c r="I11"/>
</calcChain>
</file>

<file path=xl/sharedStrings.xml><?xml version="1.0" encoding="utf-8"?>
<sst xmlns="http://schemas.openxmlformats.org/spreadsheetml/2006/main" count="891" uniqueCount="79">
  <si>
    <t>№ п/п</t>
  </si>
  <si>
    <t>Адрес  МКД</t>
  </si>
  <si>
    <t>Тип расчета</t>
  </si>
  <si>
    <t>Услуга</t>
  </si>
  <si>
    <t>Норматив,м3/чел.</t>
  </si>
  <si>
    <t>Площади*, м2</t>
  </si>
  <si>
    <t>Тариф, руб,/м3 с НДС</t>
  </si>
  <si>
    <r>
      <t>Объём                     потребления по  ОДПУ                     м</t>
    </r>
    <r>
      <rPr>
        <b/>
        <vertAlign val="super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, за месяц </t>
    </r>
  </si>
  <si>
    <t xml:space="preserve">Объём                     потребления по  ОДПУ Гкал, за месяц </t>
  </si>
  <si>
    <t>улица</t>
  </si>
  <si>
    <t>№ дома</t>
  </si>
  <si>
    <t>на индив. потребление</t>
  </si>
  <si>
    <t>на общедом. потребление</t>
  </si>
  <si>
    <t>Общего имущества</t>
  </si>
  <si>
    <t xml:space="preserve">ОДН по норме </t>
  </si>
  <si>
    <t>нежилых помещений</t>
  </si>
  <si>
    <t>Г.Р.Аверьянова</t>
  </si>
  <si>
    <t>по ОДПУ</t>
  </si>
  <si>
    <t xml:space="preserve">ГВС </t>
  </si>
  <si>
    <t>ХВС</t>
  </si>
  <si>
    <t xml:space="preserve">Г.Р.Аверьянова </t>
  </si>
  <si>
    <t>ГВС</t>
  </si>
  <si>
    <t xml:space="preserve"> по норме</t>
  </si>
  <si>
    <t>по норме</t>
  </si>
  <si>
    <t>Варейкиса</t>
  </si>
  <si>
    <t xml:space="preserve">Варейкиса </t>
  </si>
  <si>
    <t>29а</t>
  </si>
  <si>
    <t>Гая пр-кт</t>
  </si>
  <si>
    <t>21Б</t>
  </si>
  <si>
    <t>57/2</t>
  </si>
  <si>
    <t>Инзенская</t>
  </si>
  <si>
    <t>Кольцевая</t>
  </si>
  <si>
    <t xml:space="preserve">Кольцевая </t>
  </si>
  <si>
    <t>Хрустальная</t>
  </si>
  <si>
    <t>41/34</t>
  </si>
  <si>
    <t xml:space="preserve">Локомотивная </t>
  </si>
  <si>
    <t>Локомотивная</t>
  </si>
  <si>
    <t>Верхняя Площадка</t>
  </si>
  <si>
    <t xml:space="preserve">Первомайская </t>
  </si>
  <si>
    <t>Опытная</t>
  </si>
  <si>
    <t>12 Сентября</t>
  </si>
  <si>
    <t>Карсунская</t>
  </si>
  <si>
    <t>Кирова</t>
  </si>
  <si>
    <t>Куйбышева</t>
  </si>
  <si>
    <t>14а</t>
  </si>
  <si>
    <t>Железнодорожная</t>
  </si>
  <si>
    <t>Профсоюзная</t>
  </si>
  <si>
    <t>Пушкинская</t>
  </si>
  <si>
    <t>Малосаратовская</t>
  </si>
  <si>
    <t>Начальник абонентского отдела                                       Букач А.Ю.</t>
  </si>
  <si>
    <r>
      <t xml:space="preserve">Приложение № 1. Обьемы по общедомовым приборам учета ХВС и ГВС                                      за </t>
    </r>
    <r>
      <rPr>
        <b/>
        <u/>
        <sz val="12"/>
        <color indexed="8"/>
        <rFont val="Times New Roman"/>
        <family val="1"/>
        <charset val="204"/>
      </rPr>
      <t>ИЮЛЬ 2014г.</t>
    </r>
  </si>
  <si>
    <t>Вольная</t>
  </si>
  <si>
    <t>21а</t>
  </si>
  <si>
    <t>23а</t>
  </si>
  <si>
    <t xml:space="preserve">Гая пр-кт </t>
  </si>
  <si>
    <t>47-а</t>
  </si>
  <si>
    <t>67а</t>
  </si>
  <si>
    <t xml:space="preserve">Геологов </t>
  </si>
  <si>
    <t>Героев Свири</t>
  </si>
  <si>
    <t>Клубная</t>
  </si>
  <si>
    <t>8а</t>
  </si>
  <si>
    <t>Луначарского</t>
  </si>
  <si>
    <t>Молодёжная (с.Луговое)</t>
  </si>
  <si>
    <t>Молодёжная (п. Пригородный)</t>
  </si>
  <si>
    <t>пер. 2й Винновский</t>
  </si>
  <si>
    <t>пр-д Нефтеразведчиков</t>
  </si>
  <si>
    <t>Садовая (п. Пригородный)</t>
  </si>
  <si>
    <t xml:space="preserve">Строителей </t>
  </si>
  <si>
    <t>Трудовая</t>
  </si>
  <si>
    <t>Фасадная (п. Пригородный)</t>
  </si>
  <si>
    <t>2а</t>
  </si>
  <si>
    <t xml:space="preserve">Хрустальная </t>
  </si>
  <si>
    <t>10а</t>
  </si>
  <si>
    <t>Школьный пер.</t>
  </si>
  <si>
    <t>Школьная (п.Пригородный)</t>
  </si>
  <si>
    <t>Центральная (п.Плодовый)</t>
  </si>
  <si>
    <t>Центральная</t>
  </si>
  <si>
    <r>
      <t xml:space="preserve">Приложение №2. Обьемы по общедомовым приборам учета ХВС                                              за </t>
    </r>
    <r>
      <rPr>
        <b/>
        <u/>
        <sz val="12"/>
        <color indexed="8"/>
        <rFont val="Times New Roman"/>
        <family val="1"/>
        <charset val="204"/>
      </rPr>
      <t>ИЮЛЬ 2014г.</t>
    </r>
  </si>
  <si>
    <t>по среднему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</si>
</sst>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2" fontId="5" fillId="0" borderId="1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2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/>
    </xf>
    <xf numFmtId="2" fontId="7" fillId="0" borderId="5" xfId="1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 shrinkToFi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8" fillId="0" borderId="5" xfId="1" applyNumberFormat="1" applyFont="1" applyFill="1" applyBorder="1" applyAlignment="1" applyProtection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/>
    </xf>
    <xf numFmtId="2" fontId="7" fillId="0" borderId="5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 applyProtection="1">
      <alignment vertical="center" shrinkToFit="1"/>
    </xf>
    <xf numFmtId="0" fontId="8" fillId="0" borderId="5" xfId="1" applyNumberFormat="1" applyFont="1" applyFill="1" applyBorder="1" applyAlignment="1" applyProtection="1">
      <alignment horizontal="center" vertical="center" shrinkToFit="1"/>
    </xf>
    <xf numFmtId="165" fontId="7" fillId="0" borderId="5" xfId="1" applyNumberFormat="1" applyFont="1" applyFill="1" applyBorder="1" applyAlignment="1">
      <alignment horizontal="right" vertical="center"/>
    </xf>
    <xf numFmtId="1" fontId="7" fillId="0" borderId="5" xfId="1" applyNumberFormat="1" applyFont="1" applyFill="1" applyBorder="1" applyAlignment="1">
      <alignment horizontal="right" vertical="center"/>
    </xf>
    <xf numFmtId="2" fontId="7" fillId="0" borderId="5" xfId="1" applyNumberFormat="1" applyFont="1" applyFill="1" applyBorder="1" applyAlignment="1">
      <alignment vertical="center"/>
    </xf>
    <xf numFmtId="0" fontId="12" fillId="0" borderId="5" xfId="1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view="pageBreakPreview" topLeftCell="A169" zoomScale="96" zoomScaleSheetLayoutView="96" workbookViewId="0">
      <selection activeCell="E44" sqref="E44"/>
    </sheetView>
  </sheetViews>
  <sheetFormatPr defaultRowHeight="15"/>
  <cols>
    <col min="1" max="1" width="3.85546875" style="32" customWidth="1"/>
    <col min="2" max="2" width="20.5703125" style="32" customWidth="1"/>
    <col min="3" max="3" width="5.85546875" style="32" customWidth="1"/>
    <col min="4" max="4" width="10.28515625" style="32" customWidth="1"/>
    <col min="5" max="5" width="9.140625" style="32" customWidth="1"/>
    <col min="6" max="6" width="6.7109375" style="32" hidden="1" customWidth="1"/>
    <col min="7" max="7" width="8.28515625" style="32" hidden="1" customWidth="1"/>
    <col min="8" max="8" width="6.140625" style="32" hidden="1" customWidth="1"/>
    <col min="9" max="9" width="7.85546875" style="32" hidden="1" customWidth="1"/>
    <col min="10" max="10" width="7.140625" style="32" hidden="1" customWidth="1"/>
    <col min="11" max="11" width="8.42578125" style="32" hidden="1" customWidth="1"/>
    <col min="12" max="12" width="14.28515625" style="32" customWidth="1"/>
    <col min="13" max="13" width="13.42578125" style="32" customWidth="1"/>
    <col min="14" max="16384" width="9.140625" style="32"/>
  </cols>
  <sheetData>
    <row r="1" spans="1:13" ht="39.7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A2" s="41" t="s">
        <v>0</v>
      </c>
      <c r="B2" s="42" t="s">
        <v>1</v>
      </c>
      <c r="C2" s="42"/>
      <c r="D2" s="42" t="s">
        <v>2</v>
      </c>
      <c r="E2" s="42" t="s">
        <v>3</v>
      </c>
      <c r="F2" s="43" t="s">
        <v>4</v>
      </c>
      <c r="G2" s="43"/>
      <c r="H2" s="43" t="s">
        <v>5</v>
      </c>
      <c r="I2" s="43"/>
      <c r="J2" s="43"/>
      <c r="K2" s="42" t="s">
        <v>6</v>
      </c>
      <c r="L2" s="44" t="s">
        <v>7</v>
      </c>
      <c r="M2" s="46" t="s">
        <v>8</v>
      </c>
    </row>
    <row r="3" spans="1:13" ht="63.75">
      <c r="A3" s="41"/>
      <c r="B3" s="36" t="s">
        <v>9</v>
      </c>
      <c r="C3" s="36" t="s">
        <v>10</v>
      </c>
      <c r="D3" s="42"/>
      <c r="E3" s="42"/>
      <c r="F3" s="1" t="s">
        <v>11</v>
      </c>
      <c r="G3" s="2" t="s">
        <v>12</v>
      </c>
      <c r="H3" s="3" t="s">
        <v>13</v>
      </c>
      <c r="I3" s="3" t="s">
        <v>14</v>
      </c>
      <c r="J3" s="3" t="s">
        <v>15</v>
      </c>
      <c r="K3" s="42"/>
      <c r="L3" s="45"/>
      <c r="M3" s="46"/>
    </row>
    <row r="4" spans="1:13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37"/>
      <c r="G4" s="58"/>
      <c r="H4" s="57"/>
      <c r="I4" s="57"/>
      <c r="J4" s="57"/>
      <c r="K4" s="57"/>
      <c r="L4" s="59">
        <v>6</v>
      </c>
      <c r="M4" s="59">
        <v>7</v>
      </c>
    </row>
    <row r="5" spans="1:13">
      <c r="A5" s="60">
        <v>1</v>
      </c>
      <c r="B5" s="61" t="s">
        <v>16</v>
      </c>
      <c r="C5" s="62">
        <v>2</v>
      </c>
      <c r="D5" s="63" t="s">
        <v>17</v>
      </c>
      <c r="E5" s="63" t="s">
        <v>18</v>
      </c>
      <c r="F5" s="55">
        <v>3.55</v>
      </c>
      <c r="G5" s="64">
        <v>2.1999999999999999E-2</v>
      </c>
      <c r="H5" s="65">
        <v>2082</v>
      </c>
      <c r="I5" s="65">
        <v>45.803999999999995</v>
      </c>
      <c r="J5" s="65">
        <v>35.1</v>
      </c>
      <c r="K5" s="65">
        <v>117.59</v>
      </c>
      <c r="L5" s="55">
        <v>999.13</v>
      </c>
      <c r="M5" s="54">
        <v>63.54</v>
      </c>
    </row>
    <row r="6" spans="1:13">
      <c r="A6" s="60"/>
      <c r="B6" s="61"/>
      <c r="C6" s="62"/>
      <c r="D6" s="63" t="s">
        <v>17</v>
      </c>
      <c r="E6" s="63" t="s">
        <v>19</v>
      </c>
      <c r="F6" s="55">
        <v>5.71</v>
      </c>
      <c r="G6" s="64">
        <v>2.1999999999999999E-2</v>
      </c>
      <c r="H6" s="65"/>
      <c r="I6" s="65">
        <v>45.803999999999995</v>
      </c>
      <c r="J6" s="65"/>
      <c r="K6" s="65">
        <v>18.03</v>
      </c>
      <c r="L6" s="65">
        <v>1637.56</v>
      </c>
      <c r="M6" s="54"/>
    </row>
    <row r="7" spans="1:13">
      <c r="A7" s="60">
        <v>2</v>
      </c>
      <c r="B7" s="61" t="s">
        <v>20</v>
      </c>
      <c r="C7" s="62">
        <v>3</v>
      </c>
      <c r="D7" s="63" t="s">
        <v>17</v>
      </c>
      <c r="E7" s="63" t="s">
        <v>21</v>
      </c>
      <c r="F7" s="55"/>
      <c r="G7" s="64"/>
      <c r="H7" s="65"/>
      <c r="I7" s="65"/>
      <c r="J7" s="65"/>
      <c r="K7" s="65"/>
      <c r="L7" s="55">
        <v>762.6</v>
      </c>
      <c r="M7" s="54">
        <v>39.07</v>
      </c>
    </row>
    <row r="8" spans="1:13">
      <c r="A8" s="60"/>
      <c r="B8" s="61"/>
      <c r="C8" s="62"/>
      <c r="D8" s="63" t="s">
        <v>22</v>
      </c>
      <c r="E8" s="63" t="s">
        <v>19</v>
      </c>
      <c r="F8" s="55"/>
      <c r="G8" s="64"/>
      <c r="H8" s="65"/>
      <c r="I8" s="65"/>
      <c r="J8" s="65"/>
      <c r="K8" s="65"/>
      <c r="L8" s="60" t="s">
        <v>23</v>
      </c>
      <c r="M8" s="60"/>
    </row>
    <row r="9" spans="1:13">
      <c r="A9" s="60">
        <v>3</v>
      </c>
      <c r="B9" s="61" t="s">
        <v>20</v>
      </c>
      <c r="C9" s="62">
        <v>5</v>
      </c>
      <c r="D9" s="63" t="s">
        <v>17</v>
      </c>
      <c r="E9" s="63" t="s">
        <v>21</v>
      </c>
      <c r="F9" s="55"/>
      <c r="G9" s="64"/>
      <c r="H9" s="65"/>
      <c r="I9" s="65"/>
      <c r="J9" s="65"/>
      <c r="K9" s="65"/>
      <c r="L9" s="55">
        <v>640.41</v>
      </c>
      <c r="M9" s="54">
        <v>35</v>
      </c>
    </row>
    <row r="10" spans="1:13">
      <c r="A10" s="60"/>
      <c r="B10" s="61"/>
      <c r="C10" s="62"/>
      <c r="D10" s="63" t="s">
        <v>22</v>
      </c>
      <c r="E10" s="63" t="s">
        <v>19</v>
      </c>
      <c r="F10" s="55"/>
      <c r="G10" s="64"/>
      <c r="H10" s="65"/>
      <c r="I10" s="65"/>
      <c r="J10" s="65"/>
      <c r="K10" s="65"/>
      <c r="L10" s="60" t="s">
        <v>23</v>
      </c>
      <c r="M10" s="60"/>
    </row>
    <row r="11" spans="1:13">
      <c r="A11" s="60">
        <v>4</v>
      </c>
      <c r="B11" s="61" t="s">
        <v>20</v>
      </c>
      <c r="C11" s="62">
        <v>6</v>
      </c>
      <c r="D11" s="72" t="s">
        <v>78</v>
      </c>
      <c r="E11" s="63" t="s">
        <v>21</v>
      </c>
      <c r="F11" s="55"/>
      <c r="G11" s="64"/>
      <c r="H11" s="65"/>
      <c r="I11" s="65"/>
      <c r="J11" s="65"/>
      <c r="K11" s="65"/>
      <c r="L11" s="55">
        <v>489.49</v>
      </c>
      <c r="M11" s="54">
        <v>37.26</v>
      </c>
    </row>
    <row r="12" spans="1:13">
      <c r="A12" s="60"/>
      <c r="B12" s="61"/>
      <c r="C12" s="62"/>
      <c r="D12" s="63" t="s">
        <v>22</v>
      </c>
      <c r="E12" s="63" t="s">
        <v>19</v>
      </c>
      <c r="F12" s="55"/>
      <c r="G12" s="64"/>
      <c r="H12" s="65"/>
      <c r="I12" s="65"/>
      <c r="J12" s="65"/>
      <c r="K12" s="65"/>
      <c r="L12" s="60" t="s">
        <v>23</v>
      </c>
      <c r="M12" s="60"/>
    </row>
    <row r="13" spans="1:13">
      <c r="A13" s="60">
        <v>5</v>
      </c>
      <c r="B13" s="61" t="s">
        <v>20</v>
      </c>
      <c r="C13" s="62">
        <v>7</v>
      </c>
      <c r="D13" s="63" t="s">
        <v>17</v>
      </c>
      <c r="E13" s="63" t="s">
        <v>21</v>
      </c>
      <c r="F13" s="55"/>
      <c r="G13" s="64"/>
      <c r="H13" s="65"/>
      <c r="I13" s="65"/>
      <c r="J13" s="65"/>
      <c r="K13" s="65"/>
      <c r="L13" s="55">
        <v>741.17</v>
      </c>
      <c r="M13" s="54">
        <v>38.36</v>
      </c>
    </row>
    <row r="14" spans="1:13">
      <c r="A14" s="60"/>
      <c r="B14" s="61"/>
      <c r="C14" s="62"/>
      <c r="D14" s="63" t="s">
        <v>17</v>
      </c>
      <c r="E14" s="63" t="s">
        <v>19</v>
      </c>
      <c r="F14" s="55"/>
      <c r="G14" s="64"/>
      <c r="H14" s="65"/>
      <c r="I14" s="65"/>
      <c r="J14" s="65"/>
      <c r="K14" s="65"/>
      <c r="L14" s="65">
        <v>1722</v>
      </c>
      <c r="M14" s="54"/>
    </row>
    <row r="15" spans="1:13">
      <c r="A15" s="60">
        <v>6</v>
      </c>
      <c r="B15" s="61" t="s">
        <v>20</v>
      </c>
      <c r="C15" s="62">
        <v>9</v>
      </c>
      <c r="D15" s="63" t="s">
        <v>17</v>
      </c>
      <c r="E15" s="63" t="s">
        <v>21</v>
      </c>
      <c r="F15" s="55"/>
      <c r="G15" s="64"/>
      <c r="H15" s="65"/>
      <c r="I15" s="65"/>
      <c r="J15" s="65"/>
      <c r="K15" s="65"/>
      <c r="L15" s="55">
        <v>451.86</v>
      </c>
      <c r="M15" s="54">
        <v>29.44</v>
      </c>
    </row>
    <row r="16" spans="1:13">
      <c r="A16" s="60"/>
      <c r="B16" s="61"/>
      <c r="C16" s="62"/>
      <c r="D16" s="63" t="s">
        <v>17</v>
      </c>
      <c r="E16" s="63" t="s">
        <v>19</v>
      </c>
      <c r="F16" s="55"/>
      <c r="G16" s="64"/>
      <c r="H16" s="65"/>
      <c r="I16" s="65"/>
      <c r="J16" s="65"/>
      <c r="K16" s="65"/>
      <c r="L16" s="65">
        <v>1074</v>
      </c>
      <c r="M16" s="54"/>
    </row>
    <row r="17" spans="1:13">
      <c r="A17" s="60">
        <v>7</v>
      </c>
      <c r="B17" s="61" t="s">
        <v>20</v>
      </c>
      <c r="C17" s="62">
        <v>12</v>
      </c>
      <c r="D17" s="63" t="s">
        <v>17</v>
      </c>
      <c r="E17" s="63" t="s">
        <v>21</v>
      </c>
      <c r="F17" s="55"/>
      <c r="G17" s="64"/>
      <c r="H17" s="65"/>
      <c r="I17" s="65"/>
      <c r="J17" s="65"/>
      <c r="K17" s="65"/>
      <c r="L17" s="55">
        <v>347.56</v>
      </c>
      <c r="M17" s="54">
        <v>30.9</v>
      </c>
    </row>
    <row r="18" spans="1:13">
      <c r="A18" s="60"/>
      <c r="B18" s="61"/>
      <c r="C18" s="62"/>
      <c r="D18" s="63" t="s">
        <v>17</v>
      </c>
      <c r="E18" s="63" t="s">
        <v>19</v>
      </c>
      <c r="F18" s="55"/>
      <c r="G18" s="64"/>
      <c r="H18" s="65"/>
      <c r="I18" s="65"/>
      <c r="J18" s="65"/>
      <c r="K18" s="65"/>
      <c r="L18" s="65">
        <v>595</v>
      </c>
      <c r="M18" s="54"/>
    </row>
    <row r="19" spans="1:13">
      <c r="A19" s="60">
        <v>8</v>
      </c>
      <c r="B19" s="61" t="s">
        <v>20</v>
      </c>
      <c r="C19" s="62">
        <v>13</v>
      </c>
      <c r="D19" s="63" t="s">
        <v>17</v>
      </c>
      <c r="E19" s="63" t="s">
        <v>21</v>
      </c>
      <c r="F19" s="55"/>
      <c r="G19" s="64"/>
      <c r="H19" s="65"/>
      <c r="I19" s="65"/>
      <c r="J19" s="65"/>
      <c r="K19" s="65"/>
      <c r="L19" s="55">
        <v>713.63</v>
      </c>
      <c r="M19" s="54">
        <v>37.159999999999997</v>
      </c>
    </row>
    <row r="20" spans="1:13">
      <c r="A20" s="60"/>
      <c r="B20" s="61"/>
      <c r="C20" s="62"/>
      <c r="D20" s="63" t="s">
        <v>17</v>
      </c>
      <c r="E20" s="63" t="s">
        <v>19</v>
      </c>
      <c r="F20" s="55"/>
      <c r="G20" s="64"/>
      <c r="H20" s="65"/>
      <c r="I20" s="65"/>
      <c r="J20" s="65"/>
      <c r="K20" s="65"/>
      <c r="L20" s="65">
        <v>1979</v>
      </c>
      <c r="M20" s="54"/>
    </row>
    <row r="21" spans="1:13">
      <c r="A21" s="60">
        <v>9</v>
      </c>
      <c r="B21" s="61" t="s">
        <v>20</v>
      </c>
      <c r="C21" s="62">
        <v>14</v>
      </c>
      <c r="D21" s="63" t="s">
        <v>17</v>
      </c>
      <c r="E21" s="63" t="s">
        <v>21</v>
      </c>
      <c r="F21" s="55"/>
      <c r="G21" s="64"/>
      <c r="H21" s="65"/>
      <c r="I21" s="65"/>
      <c r="J21" s="65"/>
      <c r="K21" s="65"/>
      <c r="L21" s="55">
        <v>535.95000000000005</v>
      </c>
      <c r="M21" s="54">
        <v>41.89</v>
      </c>
    </row>
    <row r="22" spans="1:13">
      <c r="A22" s="60"/>
      <c r="B22" s="61"/>
      <c r="C22" s="62"/>
      <c r="D22" s="63" t="s">
        <v>17</v>
      </c>
      <c r="E22" s="63" t="s">
        <v>19</v>
      </c>
      <c r="F22" s="55"/>
      <c r="G22" s="64"/>
      <c r="H22" s="65"/>
      <c r="I22" s="65"/>
      <c r="J22" s="65"/>
      <c r="K22" s="65"/>
      <c r="L22" s="65">
        <v>1036</v>
      </c>
      <c r="M22" s="54"/>
    </row>
    <row r="23" spans="1:13">
      <c r="A23" s="60">
        <v>10</v>
      </c>
      <c r="B23" s="61" t="s">
        <v>20</v>
      </c>
      <c r="C23" s="62">
        <v>17</v>
      </c>
      <c r="D23" s="63" t="s">
        <v>23</v>
      </c>
      <c r="E23" s="63" t="s">
        <v>21</v>
      </c>
      <c r="F23" s="55"/>
      <c r="G23" s="64"/>
      <c r="H23" s="65"/>
      <c r="I23" s="65"/>
      <c r="J23" s="65"/>
      <c r="K23" s="65"/>
      <c r="L23" s="66" t="s">
        <v>23</v>
      </c>
      <c r="M23" s="66"/>
    </row>
    <row r="24" spans="1:13">
      <c r="A24" s="60"/>
      <c r="B24" s="61"/>
      <c r="C24" s="62"/>
      <c r="D24" s="63" t="s">
        <v>17</v>
      </c>
      <c r="E24" s="63" t="s">
        <v>19</v>
      </c>
      <c r="F24" s="55"/>
      <c r="G24" s="64"/>
      <c r="H24" s="65"/>
      <c r="I24" s="65"/>
      <c r="J24" s="65"/>
      <c r="K24" s="65"/>
      <c r="L24" s="65">
        <v>1645</v>
      </c>
      <c r="M24" s="54"/>
    </row>
    <row r="25" spans="1:13">
      <c r="A25" s="60">
        <v>11</v>
      </c>
      <c r="B25" s="61" t="s">
        <v>20</v>
      </c>
      <c r="C25" s="62">
        <v>19</v>
      </c>
      <c r="D25" s="63" t="s">
        <v>17</v>
      </c>
      <c r="E25" s="63" t="s">
        <v>21</v>
      </c>
      <c r="F25" s="55"/>
      <c r="G25" s="64"/>
      <c r="H25" s="65"/>
      <c r="I25" s="65"/>
      <c r="J25" s="65"/>
      <c r="K25" s="65"/>
      <c r="L25" s="55">
        <v>758.9</v>
      </c>
      <c r="M25" s="54">
        <v>38.71</v>
      </c>
    </row>
    <row r="26" spans="1:13">
      <c r="A26" s="60"/>
      <c r="B26" s="61"/>
      <c r="C26" s="62"/>
      <c r="D26" s="63" t="s">
        <v>17</v>
      </c>
      <c r="E26" s="63" t="s">
        <v>19</v>
      </c>
      <c r="F26" s="55"/>
      <c r="G26" s="64"/>
      <c r="H26" s="65"/>
      <c r="I26" s="65"/>
      <c r="J26" s="65"/>
      <c r="K26" s="65"/>
      <c r="L26" s="65">
        <v>1402</v>
      </c>
      <c r="M26" s="54"/>
    </row>
    <row r="27" spans="1:13">
      <c r="A27" s="60">
        <v>12</v>
      </c>
      <c r="B27" s="61" t="s">
        <v>20</v>
      </c>
      <c r="C27" s="62">
        <v>27</v>
      </c>
      <c r="D27" s="63" t="s">
        <v>17</v>
      </c>
      <c r="E27" s="63" t="s">
        <v>21</v>
      </c>
      <c r="F27" s="55"/>
      <c r="G27" s="64"/>
      <c r="H27" s="65"/>
      <c r="I27" s="65"/>
      <c r="J27" s="65"/>
      <c r="K27" s="65"/>
      <c r="L27" s="55">
        <v>645.53</v>
      </c>
      <c r="M27" s="54">
        <v>31.72</v>
      </c>
    </row>
    <row r="28" spans="1:13">
      <c r="A28" s="60"/>
      <c r="B28" s="61"/>
      <c r="C28" s="62"/>
      <c r="D28" s="63" t="s">
        <v>22</v>
      </c>
      <c r="E28" s="63" t="s">
        <v>19</v>
      </c>
      <c r="F28" s="55"/>
      <c r="G28" s="64"/>
      <c r="H28" s="65"/>
      <c r="I28" s="65"/>
      <c r="J28" s="65"/>
      <c r="K28" s="65"/>
      <c r="L28" s="60" t="s">
        <v>23</v>
      </c>
      <c r="M28" s="60"/>
    </row>
    <row r="29" spans="1:13">
      <c r="A29" s="60">
        <v>13</v>
      </c>
      <c r="B29" s="67" t="s">
        <v>24</v>
      </c>
      <c r="C29" s="68">
        <v>6</v>
      </c>
      <c r="D29" s="63" t="s">
        <v>17</v>
      </c>
      <c r="E29" s="63" t="s">
        <v>21</v>
      </c>
      <c r="F29" s="55">
        <v>3.55</v>
      </c>
      <c r="G29" s="64">
        <v>2.3E-2</v>
      </c>
      <c r="H29" s="65">
        <v>2068.6</v>
      </c>
      <c r="I29" s="65">
        <v>47.577799999999996</v>
      </c>
      <c r="J29" s="65">
        <v>0</v>
      </c>
      <c r="K29" s="65">
        <v>117.59</v>
      </c>
      <c r="L29" s="54">
        <v>954.46</v>
      </c>
      <c r="M29" s="54">
        <v>72.900000000000006</v>
      </c>
    </row>
    <row r="30" spans="1:13">
      <c r="A30" s="60"/>
      <c r="B30" s="67"/>
      <c r="C30" s="68"/>
      <c r="D30" s="63" t="s">
        <v>17</v>
      </c>
      <c r="E30" s="63" t="s">
        <v>19</v>
      </c>
      <c r="F30" s="55">
        <v>5.71</v>
      </c>
      <c r="G30" s="64">
        <v>2.3E-2</v>
      </c>
      <c r="H30" s="55"/>
      <c r="I30" s="65">
        <v>47.577799999999996</v>
      </c>
      <c r="J30" s="65"/>
      <c r="K30" s="65">
        <v>18.03</v>
      </c>
      <c r="L30" s="55">
        <v>1756.61</v>
      </c>
      <c r="M30" s="54"/>
    </row>
    <row r="31" spans="1:13">
      <c r="A31" s="60">
        <v>14</v>
      </c>
      <c r="B31" s="61" t="s">
        <v>25</v>
      </c>
      <c r="C31" s="62">
        <v>10</v>
      </c>
      <c r="D31" s="63" t="s">
        <v>17</v>
      </c>
      <c r="E31" s="63" t="s">
        <v>18</v>
      </c>
      <c r="F31" s="55"/>
      <c r="G31" s="64">
        <v>2.7E-2</v>
      </c>
      <c r="H31" s="65">
        <v>827.4</v>
      </c>
      <c r="I31" s="65">
        <v>22.3398</v>
      </c>
      <c r="J31" s="65"/>
      <c r="K31" s="65"/>
      <c r="L31" s="55">
        <v>538.79999999999995</v>
      </c>
      <c r="M31" s="54">
        <v>44.8</v>
      </c>
    </row>
    <row r="32" spans="1:13">
      <c r="A32" s="60"/>
      <c r="B32" s="61"/>
      <c r="C32" s="62"/>
      <c r="D32" s="63" t="s">
        <v>17</v>
      </c>
      <c r="E32" s="63" t="s">
        <v>19</v>
      </c>
      <c r="F32" s="55"/>
      <c r="G32" s="64">
        <v>2.7E-2</v>
      </c>
      <c r="H32" s="65"/>
      <c r="I32" s="65">
        <v>22.3398</v>
      </c>
      <c r="J32" s="65"/>
      <c r="K32" s="65"/>
      <c r="L32" s="55">
        <v>985.2</v>
      </c>
      <c r="M32" s="54"/>
    </row>
    <row r="33" spans="1:13">
      <c r="A33" s="60">
        <v>15</v>
      </c>
      <c r="B33" s="61" t="s">
        <v>24</v>
      </c>
      <c r="C33" s="62">
        <v>26</v>
      </c>
      <c r="D33" s="63" t="s">
        <v>17</v>
      </c>
      <c r="E33" s="63" t="s">
        <v>21</v>
      </c>
      <c r="F33" s="55"/>
      <c r="G33" s="64"/>
      <c r="H33" s="65"/>
      <c r="I33" s="65"/>
      <c r="J33" s="65"/>
      <c r="K33" s="65"/>
      <c r="L33" s="55">
        <v>671.82</v>
      </c>
      <c r="M33" s="54">
        <v>45.67</v>
      </c>
    </row>
    <row r="34" spans="1:13">
      <c r="A34" s="60"/>
      <c r="B34" s="61"/>
      <c r="C34" s="62"/>
      <c r="D34" s="63" t="s">
        <v>17</v>
      </c>
      <c r="E34" s="63" t="s">
        <v>19</v>
      </c>
      <c r="F34" s="55"/>
      <c r="G34" s="64">
        <v>2.7E-2</v>
      </c>
      <c r="H34" s="65"/>
      <c r="I34" s="65">
        <v>0</v>
      </c>
      <c r="J34" s="65"/>
      <c r="K34" s="65"/>
      <c r="L34" s="69">
        <v>998</v>
      </c>
      <c r="M34" s="54"/>
    </row>
    <row r="35" spans="1:13">
      <c r="A35" s="60">
        <v>16</v>
      </c>
      <c r="B35" s="61" t="s">
        <v>24</v>
      </c>
      <c r="C35" s="62" t="s">
        <v>26</v>
      </c>
      <c r="D35" s="63" t="s">
        <v>17</v>
      </c>
      <c r="E35" s="63" t="s">
        <v>21</v>
      </c>
      <c r="F35" s="55">
        <v>7.5</v>
      </c>
      <c r="G35" s="64"/>
      <c r="H35" s="65"/>
      <c r="I35" s="65"/>
      <c r="J35" s="65">
        <v>0</v>
      </c>
      <c r="K35" s="65">
        <v>18.03</v>
      </c>
      <c r="L35" s="55">
        <v>120.77</v>
      </c>
      <c r="M35" s="54">
        <v>9.42</v>
      </c>
    </row>
    <row r="36" spans="1:13">
      <c r="A36" s="60"/>
      <c r="B36" s="61"/>
      <c r="C36" s="62"/>
      <c r="D36" s="63" t="s">
        <v>22</v>
      </c>
      <c r="E36" s="63" t="s">
        <v>19</v>
      </c>
      <c r="F36" s="55"/>
      <c r="G36" s="64"/>
      <c r="H36" s="65"/>
      <c r="I36" s="65"/>
      <c r="J36" s="65"/>
      <c r="K36" s="65"/>
      <c r="L36" s="60" t="s">
        <v>23</v>
      </c>
      <c r="M36" s="60"/>
    </row>
    <row r="37" spans="1:13">
      <c r="A37" s="60">
        <v>17</v>
      </c>
      <c r="B37" s="61" t="s">
        <v>27</v>
      </c>
      <c r="C37" s="62" t="s">
        <v>28</v>
      </c>
      <c r="D37" s="63" t="s">
        <v>17</v>
      </c>
      <c r="E37" s="63" t="s">
        <v>21</v>
      </c>
      <c r="F37" s="55"/>
      <c r="G37" s="64"/>
      <c r="H37" s="65"/>
      <c r="I37" s="65"/>
      <c r="J37" s="65"/>
      <c r="K37" s="65"/>
      <c r="L37" s="55">
        <v>350.26</v>
      </c>
      <c r="M37" s="54">
        <v>25.24</v>
      </c>
    </row>
    <row r="38" spans="1:13">
      <c r="A38" s="60"/>
      <c r="B38" s="61"/>
      <c r="C38" s="62"/>
      <c r="D38" s="63" t="s">
        <v>17</v>
      </c>
      <c r="E38" s="63" t="s">
        <v>19</v>
      </c>
      <c r="F38" s="55"/>
      <c r="G38" s="64"/>
      <c r="H38" s="65"/>
      <c r="I38" s="65"/>
      <c r="J38" s="65"/>
      <c r="K38" s="65"/>
      <c r="L38" s="69">
        <v>599</v>
      </c>
      <c r="M38" s="54"/>
    </row>
    <row r="39" spans="1:13">
      <c r="A39" s="60">
        <v>18</v>
      </c>
      <c r="B39" s="61" t="s">
        <v>27</v>
      </c>
      <c r="C39" s="62">
        <v>57</v>
      </c>
      <c r="D39" s="63" t="s">
        <v>17</v>
      </c>
      <c r="E39" s="63" t="s">
        <v>21</v>
      </c>
      <c r="F39" s="55"/>
      <c r="G39" s="64"/>
      <c r="H39" s="65"/>
      <c r="I39" s="65"/>
      <c r="J39" s="65"/>
      <c r="K39" s="65"/>
      <c r="L39" s="55">
        <v>195.31</v>
      </c>
      <c r="M39" s="54">
        <v>10.76</v>
      </c>
    </row>
    <row r="40" spans="1:13">
      <c r="A40" s="60"/>
      <c r="B40" s="61"/>
      <c r="C40" s="62"/>
      <c r="D40" s="63" t="s">
        <v>17</v>
      </c>
      <c r="E40" s="63" t="s">
        <v>19</v>
      </c>
      <c r="F40" s="55"/>
      <c r="G40" s="64"/>
      <c r="H40" s="65"/>
      <c r="I40" s="65"/>
      <c r="J40" s="65"/>
      <c r="K40" s="65"/>
      <c r="L40" s="70">
        <v>317</v>
      </c>
      <c r="M40" s="54"/>
    </row>
    <row r="41" spans="1:13">
      <c r="A41" s="60">
        <v>19</v>
      </c>
      <c r="B41" s="61" t="s">
        <v>27</v>
      </c>
      <c r="C41" s="62" t="s">
        <v>29</v>
      </c>
      <c r="D41" s="63" t="s">
        <v>17</v>
      </c>
      <c r="E41" s="63" t="s">
        <v>21</v>
      </c>
      <c r="F41" s="55"/>
      <c r="G41" s="64"/>
      <c r="H41" s="65"/>
      <c r="I41" s="65"/>
      <c r="J41" s="65"/>
      <c r="K41" s="65"/>
      <c r="L41" s="55">
        <v>235.67</v>
      </c>
      <c r="M41" s="54">
        <v>15.95</v>
      </c>
    </row>
    <row r="42" spans="1:13">
      <c r="A42" s="60"/>
      <c r="B42" s="61"/>
      <c r="C42" s="62"/>
      <c r="D42" s="63" t="s">
        <v>22</v>
      </c>
      <c r="E42" s="63" t="s">
        <v>19</v>
      </c>
      <c r="F42" s="55"/>
      <c r="G42" s="64"/>
      <c r="H42" s="65"/>
      <c r="I42" s="65"/>
      <c r="J42" s="65"/>
      <c r="K42" s="65"/>
      <c r="L42" s="60" t="s">
        <v>23</v>
      </c>
      <c r="M42" s="60"/>
    </row>
    <row r="43" spans="1:13">
      <c r="A43" s="60">
        <v>20</v>
      </c>
      <c r="B43" s="61" t="s">
        <v>27</v>
      </c>
      <c r="C43" s="62">
        <v>63</v>
      </c>
      <c r="D43" s="72" t="s">
        <v>78</v>
      </c>
      <c r="E43" s="63" t="s">
        <v>21</v>
      </c>
      <c r="F43" s="55"/>
      <c r="G43" s="64"/>
      <c r="H43" s="65"/>
      <c r="I43" s="65"/>
      <c r="J43" s="65"/>
      <c r="K43" s="65"/>
      <c r="L43" s="55">
        <v>258.08999999999997</v>
      </c>
      <c r="M43" s="54">
        <v>24.12</v>
      </c>
    </row>
    <row r="44" spans="1:13">
      <c r="A44" s="60"/>
      <c r="B44" s="61"/>
      <c r="C44" s="62"/>
      <c r="D44" s="63" t="s">
        <v>17</v>
      </c>
      <c r="E44" s="63" t="s">
        <v>19</v>
      </c>
      <c r="F44" s="55"/>
      <c r="G44" s="64"/>
      <c r="H44" s="65"/>
      <c r="I44" s="65"/>
      <c r="J44" s="65"/>
      <c r="K44" s="65"/>
      <c r="L44" s="65">
        <v>598</v>
      </c>
      <c r="M44" s="54"/>
    </row>
    <row r="45" spans="1:13">
      <c r="A45" s="60">
        <v>21</v>
      </c>
      <c r="B45" s="61" t="s">
        <v>27</v>
      </c>
      <c r="C45" s="62">
        <v>65</v>
      </c>
      <c r="D45" s="63" t="s">
        <v>17</v>
      </c>
      <c r="E45" s="63" t="s">
        <v>21</v>
      </c>
      <c r="F45" s="55"/>
      <c r="G45" s="64"/>
      <c r="H45" s="65"/>
      <c r="I45" s="65"/>
      <c r="J45" s="65"/>
      <c r="K45" s="65"/>
      <c r="L45" s="55">
        <v>331.66</v>
      </c>
      <c r="M45" s="54">
        <v>24.51</v>
      </c>
    </row>
    <row r="46" spans="1:13">
      <c r="A46" s="60"/>
      <c r="B46" s="61"/>
      <c r="C46" s="62"/>
      <c r="D46" s="63" t="s">
        <v>17</v>
      </c>
      <c r="E46" s="63" t="s">
        <v>19</v>
      </c>
      <c r="F46" s="55"/>
      <c r="G46" s="64"/>
      <c r="H46" s="65"/>
      <c r="I46" s="65"/>
      <c r="J46" s="65"/>
      <c r="K46" s="65"/>
      <c r="L46" s="54">
        <v>755</v>
      </c>
      <c r="M46" s="54"/>
    </row>
    <row r="47" spans="1:13">
      <c r="A47" s="60">
        <v>22</v>
      </c>
      <c r="B47" s="61" t="s">
        <v>30</v>
      </c>
      <c r="C47" s="62">
        <v>39</v>
      </c>
      <c r="D47" s="72" t="s">
        <v>78</v>
      </c>
      <c r="E47" s="63" t="s">
        <v>18</v>
      </c>
      <c r="F47" s="55">
        <v>3.55</v>
      </c>
      <c r="G47" s="64">
        <v>2.8000000000000001E-2</v>
      </c>
      <c r="H47" s="65">
        <v>1945.9</v>
      </c>
      <c r="I47" s="65">
        <v>54.485200000000006</v>
      </c>
      <c r="J47" s="65">
        <v>0</v>
      </c>
      <c r="K47" s="65">
        <v>117.59</v>
      </c>
      <c r="L47" s="55">
        <v>959.52</v>
      </c>
      <c r="M47" s="54">
        <v>64.02</v>
      </c>
    </row>
    <row r="48" spans="1:13">
      <c r="A48" s="60"/>
      <c r="B48" s="61"/>
      <c r="C48" s="62"/>
      <c r="D48" s="63" t="s">
        <v>23</v>
      </c>
      <c r="E48" s="63" t="s">
        <v>19</v>
      </c>
      <c r="F48" s="55">
        <v>5.71</v>
      </c>
      <c r="G48" s="64">
        <v>2.8000000000000001E-2</v>
      </c>
      <c r="H48" s="65"/>
      <c r="I48" s="65">
        <v>54.485200000000006</v>
      </c>
      <c r="J48" s="65"/>
      <c r="K48" s="65">
        <v>18.03</v>
      </c>
      <c r="L48" s="60" t="s">
        <v>23</v>
      </c>
      <c r="M48" s="60"/>
    </row>
    <row r="49" spans="1:13">
      <c r="A49" s="60">
        <v>23</v>
      </c>
      <c r="B49" s="61" t="s">
        <v>30</v>
      </c>
      <c r="C49" s="62">
        <v>41</v>
      </c>
      <c r="D49" s="63" t="s">
        <v>17</v>
      </c>
      <c r="E49" s="63" t="s">
        <v>18</v>
      </c>
      <c r="F49" s="55">
        <v>3.55</v>
      </c>
      <c r="G49" s="64">
        <v>2.8000000000000001E-2</v>
      </c>
      <c r="H49" s="65">
        <v>1945.9</v>
      </c>
      <c r="I49" s="65">
        <v>54.485200000000006</v>
      </c>
      <c r="J49" s="65">
        <v>0</v>
      </c>
      <c r="K49" s="65">
        <v>117.59</v>
      </c>
      <c r="L49" s="55">
        <v>827.74</v>
      </c>
      <c r="M49" s="54">
        <v>65.06</v>
      </c>
    </row>
    <row r="50" spans="1:13">
      <c r="A50" s="60"/>
      <c r="B50" s="61"/>
      <c r="C50" s="62"/>
      <c r="D50" s="63" t="s">
        <v>23</v>
      </c>
      <c r="E50" s="63" t="s">
        <v>19</v>
      </c>
      <c r="F50" s="55">
        <v>5.71</v>
      </c>
      <c r="G50" s="64">
        <v>2.8000000000000001E-2</v>
      </c>
      <c r="H50" s="65"/>
      <c r="I50" s="65">
        <v>54.485200000000006</v>
      </c>
      <c r="J50" s="65"/>
      <c r="K50" s="65">
        <v>18.03</v>
      </c>
      <c r="L50" s="60" t="s">
        <v>23</v>
      </c>
      <c r="M50" s="60"/>
    </row>
    <row r="51" spans="1:13">
      <c r="A51" s="60">
        <v>24</v>
      </c>
      <c r="B51" s="61" t="s">
        <v>31</v>
      </c>
      <c r="C51" s="62">
        <v>20</v>
      </c>
      <c r="D51" s="63" t="s">
        <v>17</v>
      </c>
      <c r="E51" s="63" t="s">
        <v>18</v>
      </c>
      <c r="F51" s="55">
        <v>3.55</v>
      </c>
      <c r="G51" s="64">
        <v>2.5999999999999999E-2</v>
      </c>
      <c r="H51" s="65">
        <v>287.16000000000003</v>
      </c>
      <c r="I51" s="65">
        <v>7.4661600000000004</v>
      </c>
      <c r="J51" s="65">
        <v>0</v>
      </c>
      <c r="K51" s="65">
        <v>117.59</v>
      </c>
      <c r="L51" s="55">
        <v>289.33</v>
      </c>
      <c r="M51" s="54">
        <v>13.88</v>
      </c>
    </row>
    <row r="52" spans="1:13">
      <c r="A52" s="60"/>
      <c r="B52" s="61"/>
      <c r="C52" s="62"/>
      <c r="D52" s="63" t="s">
        <v>17</v>
      </c>
      <c r="E52" s="63" t="s">
        <v>19</v>
      </c>
      <c r="F52" s="55">
        <v>5.71</v>
      </c>
      <c r="G52" s="64">
        <v>2.5999999999999999E-2</v>
      </c>
      <c r="H52" s="65"/>
      <c r="I52" s="65">
        <v>7.4661600000000004</v>
      </c>
      <c r="J52" s="65"/>
      <c r="K52" s="65">
        <v>18.03</v>
      </c>
      <c r="L52" s="55">
        <v>266.41000000000003</v>
      </c>
      <c r="M52" s="54"/>
    </row>
    <row r="53" spans="1:13">
      <c r="A53" s="60">
        <v>25</v>
      </c>
      <c r="B53" s="61" t="s">
        <v>32</v>
      </c>
      <c r="C53" s="62">
        <v>22</v>
      </c>
      <c r="D53" s="63" t="s">
        <v>17</v>
      </c>
      <c r="E53" s="63" t="s">
        <v>18</v>
      </c>
      <c r="F53" s="55">
        <v>3.55</v>
      </c>
      <c r="G53" s="64">
        <v>2.8000000000000001E-2</v>
      </c>
      <c r="H53" s="65">
        <v>287.60000000000002</v>
      </c>
      <c r="I53" s="65">
        <v>8.0528000000000013</v>
      </c>
      <c r="J53" s="65">
        <v>0</v>
      </c>
      <c r="K53" s="65">
        <v>117.59</v>
      </c>
      <c r="L53" s="55">
        <v>544.88</v>
      </c>
      <c r="M53" s="54">
        <v>24.93</v>
      </c>
    </row>
    <row r="54" spans="1:13">
      <c r="A54" s="60"/>
      <c r="B54" s="61"/>
      <c r="C54" s="62"/>
      <c r="D54" s="63" t="s">
        <v>22</v>
      </c>
      <c r="E54" s="63" t="s">
        <v>19</v>
      </c>
      <c r="F54" s="55">
        <v>5.71</v>
      </c>
      <c r="G54" s="64">
        <v>2.8000000000000001E-2</v>
      </c>
      <c r="H54" s="65"/>
      <c r="I54" s="65">
        <v>8.0528000000000013</v>
      </c>
      <c r="J54" s="65"/>
      <c r="K54" s="65">
        <v>18.03</v>
      </c>
      <c r="L54" s="60" t="s">
        <v>23</v>
      </c>
      <c r="M54" s="60"/>
    </row>
    <row r="55" spans="1:13">
      <c r="A55" s="60">
        <v>26</v>
      </c>
      <c r="B55" s="61" t="s">
        <v>32</v>
      </c>
      <c r="C55" s="62">
        <v>24</v>
      </c>
      <c r="D55" s="63" t="s">
        <v>17</v>
      </c>
      <c r="E55" s="63" t="s">
        <v>18</v>
      </c>
      <c r="F55" s="55">
        <v>3.55</v>
      </c>
      <c r="G55" s="64">
        <v>2.8000000000000001E-2</v>
      </c>
      <c r="H55" s="65">
        <v>287.60000000000002</v>
      </c>
      <c r="I55" s="65">
        <v>8.0528000000000013</v>
      </c>
      <c r="J55" s="65">
        <v>0</v>
      </c>
      <c r="K55" s="65">
        <v>117.59</v>
      </c>
      <c r="L55" s="55">
        <v>127.84</v>
      </c>
      <c r="M55" s="54">
        <v>12.39</v>
      </c>
    </row>
    <row r="56" spans="1:13">
      <c r="A56" s="60"/>
      <c r="B56" s="61"/>
      <c r="C56" s="62"/>
      <c r="D56" s="63" t="s">
        <v>17</v>
      </c>
      <c r="E56" s="63" t="s">
        <v>19</v>
      </c>
      <c r="F56" s="55">
        <v>5.71</v>
      </c>
      <c r="G56" s="64">
        <v>2.8000000000000001E-2</v>
      </c>
      <c r="H56" s="65"/>
      <c r="I56" s="65">
        <v>8.0528000000000013</v>
      </c>
      <c r="J56" s="65"/>
      <c r="K56" s="65">
        <v>18.03</v>
      </c>
      <c r="L56" s="55">
        <v>278.7</v>
      </c>
      <c r="M56" s="54"/>
    </row>
    <row r="57" spans="1:13">
      <c r="A57" s="60">
        <v>27</v>
      </c>
      <c r="B57" s="61" t="s">
        <v>33</v>
      </c>
      <c r="C57" s="62">
        <v>5</v>
      </c>
      <c r="D57" s="63" t="s">
        <v>17</v>
      </c>
      <c r="E57" s="63" t="s">
        <v>21</v>
      </c>
      <c r="F57" s="55"/>
      <c r="G57" s="64"/>
      <c r="H57" s="65"/>
      <c r="I57" s="65"/>
      <c r="J57" s="65"/>
      <c r="K57" s="65"/>
      <c r="L57" s="55">
        <v>393.88</v>
      </c>
      <c r="M57" s="54">
        <v>30.9</v>
      </c>
    </row>
    <row r="58" spans="1:13">
      <c r="A58" s="60"/>
      <c r="B58" s="61"/>
      <c r="C58" s="62"/>
      <c r="D58" s="63" t="s">
        <v>17</v>
      </c>
      <c r="E58" s="63" t="s">
        <v>19</v>
      </c>
      <c r="F58" s="55"/>
      <c r="G58" s="64"/>
      <c r="H58" s="65"/>
      <c r="I58" s="65"/>
      <c r="J58" s="65"/>
      <c r="K58" s="65"/>
      <c r="L58" s="65">
        <v>1045</v>
      </c>
      <c r="M58" s="54"/>
    </row>
    <row r="59" spans="1:13">
      <c r="A59" s="60">
        <v>28</v>
      </c>
      <c r="B59" s="61" t="s">
        <v>33</v>
      </c>
      <c r="C59" s="62">
        <v>31</v>
      </c>
      <c r="D59" s="63" t="s">
        <v>17</v>
      </c>
      <c r="E59" s="63" t="s">
        <v>18</v>
      </c>
      <c r="F59" s="55">
        <v>3.55</v>
      </c>
      <c r="G59" s="64">
        <v>2.1999999999999999E-2</v>
      </c>
      <c r="H59" s="65">
        <v>1887.87</v>
      </c>
      <c r="I59" s="65">
        <v>41.533139999999996</v>
      </c>
      <c r="J59" s="65">
        <v>0</v>
      </c>
      <c r="K59" s="65">
        <v>117.59</v>
      </c>
      <c r="L59" s="55">
        <v>249.39</v>
      </c>
      <c r="M59" s="54">
        <v>27.18</v>
      </c>
    </row>
    <row r="60" spans="1:13">
      <c r="A60" s="60"/>
      <c r="B60" s="61"/>
      <c r="C60" s="62"/>
      <c r="D60" s="63" t="s">
        <v>23</v>
      </c>
      <c r="E60" s="63" t="s">
        <v>19</v>
      </c>
      <c r="F60" s="55">
        <v>5.71</v>
      </c>
      <c r="G60" s="64">
        <v>2.1999999999999999E-2</v>
      </c>
      <c r="H60" s="65"/>
      <c r="I60" s="65">
        <v>41.533139999999996</v>
      </c>
      <c r="J60" s="65"/>
      <c r="K60" s="65">
        <v>18.03</v>
      </c>
      <c r="L60" s="60" t="s">
        <v>23</v>
      </c>
      <c r="M60" s="60"/>
    </row>
    <row r="61" spans="1:13">
      <c r="A61" s="60">
        <v>29</v>
      </c>
      <c r="B61" s="61" t="s">
        <v>33</v>
      </c>
      <c r="C61" s="62">
        <v>39</v>
      </c>
      <c r="D61" s="63" t="s">
        <v>17</v>
      </c>
      <c r="E61" s="63" t="s">
        <v>18</v>
      </c>
      <c r="F61" s="55">
        <v>3.14</v>
      </c>
      <c r="G61" s="64">
        <v>4.3999999999999997E-2</v>
      </c>
      <c r="H61" s="65">
        <v>290.39999999999998</v>
      </c>
      <c r="I61" s="65">
        <v>12.777599999999998</v>
      </c>
      <c r="J61" s="65">
        <v>0</v>
      </c>
      <c r="K61" s="65">
        <v>117.59</v>
      </c>
      <c r="L61" s="55">
        <v>492.66</v>
      </c>
      <c r="M61" s="54">
        <v>38.44</v>
      </c>
    </row>
    <row r="62" spans="1:13">
      <c r="A62" s="60"/>
      <c r="B62" s="61"/>
      <c r="C62" s="62"/>
      <c r="D62" s="63" t="s">
        <v>23</v>
      </c>
      <c r="E62" s="63" t="s">
        <v>19</v>
      </c>
      <c r="F62" s="55">
        <v>5.36</v>
      </c>
      <c r="G62" s="64">
        <v>4.3999999999999997E-2</v>
      </c>
      <c r="H62" s="65"/>
      <c r="I62" s="65">
        <v>12.777599999999998</v>
      </c>
      <c r="J62" s="65"/>
      <c r="K62" s="65">
        <v>18.03</v>
      </c>
      <c r="L62" s="60" t="s">
        <v>23</v>
      </c>
      <c r="M62" s="60"/>
    </row>
    <row r="63" spans="1:13">
      <c r="A63" s="60">
        <v>30</v>
      </c>
      <c r="B63" s="61" t="s">
        <v>33</v>
      </c>
      <c r="C63" s="62" t="s">
        <v>34</v>
      </c>
      <c r="D63" s="63" t="s">
        <v>17</v>
      </c>
      <c r="E63" s="63" t="s">
        <v>18</v>
      </c>
      <c r="F63" s="55">
        <v>3.55</v>
      </c>
      <c r="G63" s="64">
        <v>2.1999999999999999E-2</v>
      </c>
      <c r="H63" s="65">
        <v>1887.87</v>
      </c>
      <c r="I63" s="65">
        <v>41.533139999999996</v>
      </c>
      <c r="J63" s="65">
        <v>0</v>
      </c>
      <c r="K63" s="65">
        <v>117.59</v>
      </c>
      <c r="L63" s="65">
        <v>2737.97</v>
      </c>
      <c r="M63" s="54">
        <v>138.6</v>
      </c>
    </row>
    <row r="64" spans="1:13">
      <c r="A64" s="60"/>
      <c r="B64" s="61"/>
      <c r="C64" s="62"/>
      <c r="D64" s="63" t="s">
        <v>17</v>
      </c>
      <c r="E64" s="63" t="s">
        <v>19</v>
      </c>
      <c r="F64" s="55">
        <v>5.71</v>
      </c>
      <c r="G64" s="64">
        <v>2.1999999999999999E-2</v>
      </c>
      <c r="H64" s="65"/>
      <c r="I64" s="65">
        <v>41.533139999999996</v>
      </c>
      <c r="J64" s="65"/>
      <c r="K64" s="65">
        <v>18.03</v>
      </c>
      <c r="L64" s="65">
        <v>1524.3</v>
      </c>
      <c r="M64" s="54"/>
    </row>
    <row r="65" spans="1:13">
      <c r="A65" s="60">
        <v>31</v>
      </c>
      <c r="B65" s="61" t="s">
        <v>33</v>
      </c>
      <c r="C65" s="62">
        <v>43</v>
      </c>
      <c r="D65" s="63" t="s">
        <v>17</v>
      </c>
      <c r="E65" s="63" t="s">
        <v>18</v>
      </c>
      <c r="F65" s="55">
        <v>3.14</v>
      </c>
      <c r="G65" s="64">
        <v>4.2999999999999997E-2</v>
      </c>
      <c r="H65" s="65">
        <v>287.7</v>
      </c>
      <c r="I65" s="65">
        <v>12.371099999999998</v>
      </c>
      <c r="J65" s="65">
        <v>0</v>
      </c>
      <c r="K65" s="65">
        <v>117.59</v>
      </c>
      <c r="L65" s="55">
        <v>232.62</v>
      </c>
      <c r="M65" s="54">
        <v>19.53</v>
      </c>
    </row>
    <row r="66" spans="1:13">
      <c r="A66" s="60"/>
      <c r="B66" s="61"/>
      <c r="C66" s="62"/>
      <c r="D66" s="63" t="s">
        <v>17</v>
      </c>
      <c r="E66" s="63" t="s">
        <v>19</v>
      </c>
      <c r="F66" s="55">
        <v>5.36</v>
      </c>
      <c r="G66" s="64">
        <v>4.2999999999999997E-2</v>
      </c>
      <c r="H66" s="65"/>
      <c r="I66" s="65">
        <v>12.371099999999998</v>
      </c>
      <c r="J66" s="65"/>
      <c r="K66" s="65">
        <v>18.03</v>
      </c>
      <c r="L66" s="55">
        <v>433.08</v>
      </c>
      <c r="M66" s="54"/>
    </row>
    <row r="67" spans="1:13">
      <c r="A67" s="60">
        <v>32</v>
      </c>
      <c r="B67" s="61" t="s">
        <v>33</v>
      </c>
      <c r="C67" s="62">
        <v>45</v>
      </c>
      <c r="D67" s="63" t="s">
        <v>17</v>
      </c>
      <c r="E67" s="63" t="s">
        <v>18</v>
      </c>
      <c r="F67" s="55">
        <v>3.14</v>
      </c>
      <c r="G67" s="64">
        <v>4.3999999999999997E-2</v>
      </c>
      <c r="H67" s="65">
        <v>290.39999999999998</v>
      </c>
      <c r="I67" s="65">
        <v>12.777599999999998</v>
      </c>
      <c r="J67" s="65">
        <v>0</v>
      </c>
      <c r="K67" s="65">
        <v>117.59</v>
      </c>
      <c r="L67" s="65">
        <v>442.14</v>
      </c>
      <c r="M67" s="54">
        <v>289.97000000000003</v>
      </c>
    </row>
    <row r="68" spans="1:13">
      <c r="A68" s="60"/>
      <c r="B68" s="61"/>
      <c r="C68" s="62"/>
      <c r="D68" s="63" t="s">
        <v>17</v>
      </c>
      <c r="E68" s="63" t="s">
        <v>19</v>
      </c>
      <c r="F68" s="55">
        <v>5.36</v>
      </c>
      <c r="G68" s="64">
        <v>4.3999999999999997E-2</v>
      </c>
      <c r="H68" s="65"/>
      <c r="I68" s="65">
        <v>12.777599999999998</v>
      </c>
      <c r="J68" s="65"/>
      <c r="K68" s="65">
        <v>18.03</v>
      </c>
      <c r="L68" s="55">
        <v>412.44</v>
      </c>
      <c r="M68" s="54"/>
    </row>
    <row r="69" spans="1:13">
      <c r="A69" s="60">
        <v>33</v>
      </c>
      <c r="B69" s="61" t="s">
        <v>33</v>
      </c>
      <c r="C69" s="62">
        <v>56</v>
      </c>
      <c r="D69" s="63" t="s">
        <v>17</v>
      </c>
      <c r="E69" s="63" t="s">
        <v>21</v>
      </c>
      <c r="F69" s="55"/>
      <c r="G69" s="64"/>
      <c r="H69" s="65"/>
      <c r="I69" s="65"/>
      <c r="J69" s="65"/>
      <c r="K69" s="65"/>
      <c r="L69" s="55">
        <v>251.91</v>
      </c>
      <c r="M69" s="54">
        <v>18.13</v>
      </c>
    </row>
    <row r="70" spans="1:13">
      <c r="A70" s="60"/>
      <c r="B70" s="61"/>
      <c r="C70" s="62"/>
      <c r="D70" s="63" t="s">
        <v>22</v>
      </c>
      <c r="E70" s="63" t="s">
        <v>19</v>
      </c>
      <c r="F70" s="55"/>
      <c r="G70" s="64"/>
      <c r="H70" s="65"/>
      <c r="I70" s="65"/>
      <c r="J70" s="65"/>
      <c r="K70" s="65"/>
      <c r="L70" s="60" t="s">
        <v>23</v>
      </c>
      <c r="M70" s="60"/>
    </row>
    <row r="71" spans="1:13">
      <c r="A71" s="60">
        <v>34</v>
      </c>
      <c r="B71" s="61" t="s">
        <v>33</v>
      </c>
      <c r="C71" s="62">
        <v>64</v>
      </c>
      <c r="D71" s="63" t="s">
        <v>17</v>
      </c>
      <c r="E71" s="63" t="s">
        <v>21</v>
      </c>
      <c r="F71" s="55"/>
      <c r="G71" s="64"/>
      <c r="H71" s="65"/>
      <c r="I71" s="65"/>
      <c r="J71" s="65"/>
      <c r="K71" s="65"/>
      <c r="L71" s="55">
        <v>448.34</v>
      </c>
      <c r="M71" s="54">
        <v>29.99</v>
      </c>
    </row>
    <row r="72" spans="1:13">
      <c r="A72" s="60"/>
      <c r="B72" s="61"/>
      <c r="C72" s="62"/>
      <c r="D72" s="63" t="s">
        <v>22</v>
      </c>
      <c r="E72" s="63" t="s">
        <v>19</v>
      </c>
      <c r="F72" s="55"/>
      <c r="G72" s="64"/>
      <c r="H72" s="65"/>
      <c r="I72" s="65"/>
      <c r="J72" s="65"/>
      <c r="K72" s="65"/>
      <c r="L72" s="60" t="s">
        <v>23</v>
      </c>
      <c r="M72" s="60"/>
    </row>
    <row r="73" spans="1:13">
      <c r="A73" s="60">
        <v>35</v>
      </c>
      <c r="B73" s="61" t="s">
        <v>35</v>
      </c>
      <c r="C73" s="62">
        <v>1</v>
      </c>
      <c r="D73" s="63" t="s">
        <v>17</v>
      </c>
      <c r="E73" s="63" t="s">
        <v>21</v>
      </c>
      <c r="F73" s="55">
        <v>857.01800000000003</v>
      </c>
      <c r="G73" s="54">
        <v>55.768000000000001</v>
      </c>
      <c r="H73" s="65"/>
      <c r="I73" s="65"/>
      <c r="J73" s="65"/>
      <c r="K73" s="65"/>
      <c r="L73" s="55">
        <v>1056.99</v>
      </c>
      <c r="M73" s="54">
        <v>43.17</v>
      </c>
    </row>
    <row r="74" spans="1:13">
      <c r="A74" s="60"/>
      <c r="B74" s="61"/>
      <c r="C74" s="62"/>
      <c r="D74" s="63" t="s">
        <v>17</v>
      </c>
      <c r="E74" s="63" t="s">
        <v>19</v>
      </c>
      <c r="F74" s="55"/>
      <c r="G74" s="64"/>
      <c r="H74" s="65"/>
      <c r="I74" s="65"/>
      <c r="J74" s="65"/>
      <c r="K74" s="65"/>
      <c r="L74" s="54">
        <v>902</v>
      </c>
      <c r="M74" s="54"/>
    </row>
    <row r="75" spans="1:13">
      <c r="A75" s="60">
        <v>36</v>
      </c>
      <c r="B75" s="61" t="s">
        <v>36</v>
      </c>
      <c r="C75" s="62">
        <v>68</v>
      </c>
      <c r="D75" s="63" t="s">
        <v>17</v>
      </c>
      <c r="E75" s="63" t="s">
        <v>21</v>
      </c>
      <c r="F75" s="55"/>
      <c r="G75" s="64"/>
      <c r="H75" s="65"/>
      <c r="I75" s="65"/>
      <c r="J75" s="65"/>
      <c r="K75" s="65"/>
      <c r="L75" s="55">
        <f>122.4+496.1</f>
        <v>618.5</v>
      </c>
      <c r="M75" s="54">
        <f>5.33+47.49</f>
        <v>52.82</v>
      </c>
    </row>
    <row r="76" spans="1:13">
      <c r="A76" s="60"/>
      <c r="B76" s="61"/>
      <c r="C76" s="62"/>
      <c r="D76" s="63" t="s">
        <v>22</v>
      </c>
      <c r="E76" s="63" t="s">
        <v>19</v>
      </c>
      <c r="F76" s="55"/>
      <c r="G76" s="64"/>
      <c r="H76" s="65"/>
      <c r="I76" s="65"/>
      <c r="J76" s="65"/>
      <c r="K76" s="65"/>
      <c r="L76" s="60" t="s">
        <v>23</v>
      </c>
      <c r="M76" s="60"/>
    </row>
    <row r="77" spans="1:13">
      <c r="A77" s="60">
        <v>37</v>
      </c>
      <c r="B77" s="61" t="s">
        <v>36</v>
      </c>
      <c r="C77" s="62">
        <v>104</v>
      </c>
      <c r="D77" s="63" t="s">
        <v>17</v>
      </c>
      <c r="E77" s="63" t="s">
        <v>21</v>
      </c>
      <c r="F77" s="55"/>
      <c r="G77" s="64"/>
      <c r="H77" s="65"/>
      <c r="I77" s="65"/>
      <c r="J77" s="65"/>
      <c r="K77" s="65"/>
      <c r="L77" s="55">
        <v>379.92</v>
      </c>
      <c r="M77" s="54">
        <v>19.25</v>
      </c>
    </row>
    <row r="78" spans="1:13">
      <c r="A78" s="60"/>
      <c r="B78" s="61"/>
      <c r="C78" s="62"/>
      <c r="D78" s="63" t="s">
        <v>22</v>
      </c>
      <c r="E78" s="63" t="s">
        <v>19</v>
      </c>
      <c r="F78" s="55"/>
      <c r="G78" s="64"/>
      <c r="H78" s="65"/>
      <c r="I78" s="65"/>
      <c r="J78" s="65"/>
      <c r="K78" s="65"/>
      <c r="L78" s="60" t="s">
        <v>23</v>
      </c>
      <c r="M78" s="60"/>
    </row>
    <row r="79" spans="1:13">
      <c r="A79" s="60">
        <v>38</v>
      </c>
      <c r="B79" s="61" t="s">
        <v>36</v>
      </c>
      <c r="C79" s="62">
        <v>106</v>
      </c>
      <c r="D79" s="63" t="s">
        <v>17</v>
      </c>
      <c r="E79" s="63" t="s">
        <v>21</v>
      </c>
      <c r="F79" s="55"/>
      <c r="G79" s="64"/>
      <c r="H79" s="65"/>
      <c r="I79" s="65"/>
      <c r="J79" s="65"/>
      <c r="K79" s="65"/>
      <c r="L79" s="55">
        <v>456.47</v>
      </c>
      <c r="M79" s="54">
        <v>45.87</v>
      </c>
    </row>
    <row r="80" spans="1:13">
      <c r="A80" s="60"/>
      <c r="B80" s="61"/>
      <c r="C80" s="62"/>
      <c r="D80" s="63" t="s">
        <v>17</v>
      </c>
      <c r="E80" s="63" t="s">
        <v>19</v>
      </c>
      <c r="F80" s="55"/>
      <c r="G80" s="64"/>
      <c r="H80" s="65"/>
      <c r="I80" s="65"/>
      <c r="J80" s="65"/>
      <c r="K80" s="65"/>
      <c r="L80" s="65">
        <v>866</v>
      </c>
      <c r="M80" s="54"/>
    </row>
    <row r="81" spans="1:13">
      <c r="A81" s="60">
        <v>39</v>
      </c>
      <c r="B81" s="61" t="s">
        <v>36</v>
      </c>
      <c r="C81" s="62">
        <v>112</v>
      </c>
      <c r="D81" s="63" t="s">
        <v>17</v>
      </c>
      <c r="E81" s="63" t="s">
        <v>21</v>
      </c>
      <c r="F81" s="55"/>
      <c r="G81" s="64"/>
      <c r="H81" s="65"/>
      <c r="I81" s="65"/>
      <c r="J81" s="65"/>
      <c r="K81" s="65"/>
      <c r="L81" s="55">
        <v>1451.94</v>
      </c>
      <c r="M81" s="54">
        <v>99.47</v>
      </c>
    </row>
    <row r="82" spans="1:13">
      <c r="A82" s="60"/>
      <c r="B82" s="61"/>
      <c r="C82" s="62"/>
      <c r="D82" s="63" t="s">
        <v>17</v>
      </c>
      <c r="E82" s="63" t="s">
        <v>19</v>
      </c>
      <c r="F82" s="55"/>
      <c r="G82" s="64"/>
      <c r="H82" s="65"/>
      <c r="I82" s="65"/>
      <c r="J82" s="65"/>
      <c r="K82" s="65"/>
      <c r="L82" s="65">
        <v>1358</v>
      </c>
      <c r="M82" s="54"/>
    </row>
    <row r="83" spans="1:13">
      <c r="A83" s="60">
        <v>40</v>
      </c>
      <c r="B83" s="61" t="s">
        <v>36</v>
      </c>
      <c r="C83" s="62">
        <v>154</v>
      </c>
      <c r="D83" s="63" t="s">
        <v>17</v>
      </c>
      <c r="E83" s="63" t="s">
        <v>21</v>
      </c>
      <c r="F83" s="55"/>
      <c r="G83" s="64"/>
      <c r="H83" s="65"/>
      <c r="I83" s="65"/>
      <c r="J83" s="65"/>
      <c r="K83" s="65"/>
      <c r="L83" s="55">
        <v>653.15</v>
      </c>
      <c r="M83" s="54">
        <v>47.24</v>
      </c>
    </row>
    <row r="84" spans="1:13">
      <c r="A84" s="60"/>
      <c r="B84" s="61"/>
      <c r="C84" s="62"/>
      <c r="D84" s="63" t="s">
        <v>17</v>
      </c>
      <c r="E84" s="63" t="s">
        <v>19</v>
      </c>
      <c r="F84" s="55"/>
      <c r="G84" s="64"/>
      <c r="H84" s="65"/>
      <c r="I84" s="65"/>
      <c r="J84" s="65"/>
      <c r="K84" s="65"/>
      <c r="L84" s="65">
        <v>589</v>
      </c>
      <c r="M84" s="54"/>
    </row>
    <row r="85" spans="1:13">
      <c r="A85" s="60">
        <v>41</v>
      </c>
      <c r="B85" s="61" t="s">
        <v>37</v>
      </c>
      <c r="C85" s="62">
        <v>1</v>
      </c>
      <c r="D85" s="63" t="s">
        <v>17</v>
      </c>
      <c r="E85" s="63" t="s">
        <v>21</v>
      </c>
      <c r="F85" s="55"/>
      <c r="G85" s="64"/>
      <c r="H85" s="65"/>
      <c r="I85" s="65"/>
      <c r="J85" s="65"/>
      <c r="K85" s="65"/>
      <c r="L85" s="55">
        <v>590.78</v>
      </c>
      <c r="M85" s="54">
        <v>50.51</v>
      </c>
    </row>
    <row r="86" spans="1:13">
      <c r="A86" s="60"/>
      <c r="B86" s="61"/>
      <c r="C86" s="62"/>
      <c r="D86" s="63" t="s">
        <v>17</v>
      </c>
      <c r="E86" s="63" t="s">
        <v>19</v>
      </c>
      <c r="F86" s="55"/>
      <c r="G86" s="64"/>
      <c r="H86" s="65"/>
      <c r="I86" s="65"/>
      <c r="J86" s="65"/>
      <c r="K86" s="65"/>
      <c r="L86" s="70">
        <v>1285</v>
      </c>
      <c r="M86" s="54"/>
    </row>
    <row r="87" spans="1:13">
      <c r="A87" s="60">
        <v>42</v>
      </c>
      <c r="B87" s="61" t="s">
        <v>38</v>
      </c>
      <c r="C87" s="62">
        <v>2</v>
      </c>
      <c r="D87" s="63" t="s">
        <v>17</v>
      </c>
      <c r="E87" s="63" t="s">
        <v>21</v>
      </c>
      <c r="F87" s="55"/>
      <c r="G87" s="64"/>
      <c r="H87" s="65"/>
      <c r="I87" s="65"/>
      <c r="J87" s="65"/>
      <c r="K87" s="65"/>
      <c r="L87" s="65">
        <v>521.1</v>
      </c>
      <c r="M87" s="54">
        <v>30.05</v>
      </c>
    </row>
    <row r="88" spans="1:13">
      <c r="A88" s="60"/>
      <c r="B88" s="61"/>
      <c r="C88" s="62"/>
      <c r="D88" s="63" t="s">
        <v>17</v>
      </c>
      <c r="E88" s="63" t="s">
        <v>19</v>
      </c>
      <c r="F88" s="55"/>
      <c r="G88" s="64"/>
      <c r="H88" s="65"/>
      <c r="I88" s="65"/>
      <c r="J88" s="65"/>
      <c r="K88" s="65"/>
      <c r="L88" s="65">
        <f>1068-212</f>
        <v>856</v>
      </c>
      <c r="M88" s="54"/>
    </row>
    <row r="89" spans="1:13">
      <c r="A89" s="60">
        <v>43</v>
      </c>
      <c r="B89" s="61" t="s">
        <v>38</v>
      </c>
      <c r="C89" s="62">
        <v>4</v>
      </c>
      <c r="D89" s="63" t="s">
        <v>17</v>
      </c>
      <c r="E89" s="63" t="s">
        <v>21</v>
      </c>
      <c r="F89" s="55"/>
      <c r="G89" s="64"/>
      <c r="H89" s="65"/>
      <c r="I89" s="65"/>
      <c r="J89" s="65"/>
      <c r="K89" s="65"/>
      <c r="L89" s="65">
        <v>447.9</v>
      </c>
      <c r="M89" s="54">
        <v>17.579999999999998</v>
      </c>
    </row>
    <row r="90" spans="1:13">
      <c r="A90" s="60"/>
      <c r="B90" s="61"/>
      <c r="C90" s="62"/>
      <c r="D90" s="63" t="s">
        <v>22</v>
      </c>
      <c r="E90" s="63" t="s">
        <v>19</v>
      </c>
      <c r="F90" s="55"/>
      <c r="G90" s="64"/>
      <c r="H90" s="65"/>
      <c r="I90" s="65"/>
      <c r="J90" s="65"/>
      <c r="K90" s="65"/>
      <c r="L90" s="60" t="s">
        <v>23</v>
      </c>
      <c r="M90" s="60"/>
    </row>
    <row r="91" spans="1:13">
      <c r="A91" s="60">
        <v>44</v>
      </c>
      <c r="B91" s="61" t="s">
        <v>39</v>
      </c>
      <c r="C91" s="62">
        <v>1</v>
      </c>
      <c r="D91" s="63" t="s">
        <v>17</v>
      </c>
      <c r="E91" s="63" t="s">
        <v>18</v>
      </c>
      <c r="F91" s="55">
        <v>3.14</v>
      </c>
      <c r="G91" s="64">
        <v>4.2999999999999997E-2</v>
      </c>
      <c r="H91" s="65">
        <v>295.60000000000002</v>
      </c>
      <c r="I91" s="65">
        <v>12.710800000000001</v>
      </c>
      <c r="J91" s="65">
        <v>0</v>
      </c>
      <c r="K91" s="65">
        <v>114.58</v>
      </c>
      <c r="L91" s="55">
        <v>223.23</v>
      </c>
      <c r="M91" s="54">
        <v>17.739999999999998</v>
      </c>
    </row>
    <row r="92" spans="1:13">
      <c r="A92" s="60"/>
      <c r="B92" s="61"/>
      <c r="C92" s="62"/>
      <c r="D92" s="63" t="s">
        <v>17</v>
      </c>
      <c r="E92" s="63" t="s">
        <v>19</v>
      </c>
      <c r="F92" s="55">
        <v>5.36</v>
      </c>
      <c r="G92" s="64">
        <v>4.2999999999999997E-2</v>
      </c>
      <c r="H92" s="65"/>
      <c r="I92" s="65">
        <v>12.710800000000001</v>
      </c>
      <c r="J92" s="65"/>
      <c r="K92" s="65">
        <v>18.03</v>
      </c>
      <c r="L92" s="55">
        <v>596.37</v>
      </c>
      <c r="M92" s="54"/>
    </row>
    <row r="93" spans="1:13">
      <c r="A93" s="60">
        <v>45</v>
      </c>
      <c r="B93" s="61" t="s">
        <v>39</v>
      </c>
      <c r="C93" s="62">
        <v>3</v>
      </c>
      <c r="D93" s="63" t="s">
        <v>17</v>
      </c>
      <c r="E93" s="63" t="s">
        <v>21</v>
      </c>
      <c r="F93" s="55"/>
      <c r="G93" s="64"/>
      <c r="H93" s="65"/>
      <c r="I93" s="65"/>
      <c r="J93" s="65"/>
      <c r="K93" s="65"/>
      <c r="L93" s="55">
        <v>342.24</v>
      </c>
      <c r="M93" s="54">
        <v>25.65</v>
      </c>
    </row>
    <row r="94" spans="1:13">
      <c r="A94" s="60"/>
      <c r="B94" s="61"/>
      <c r="C94" s="62"/>
      <c r="D94" s="63" t="s">
        <v>17</v>
      </c>
      <c r="E94" s="63" t="s">
        <v>19</v>
      </c>
      <c r="F94" s="55"/>
      <c r="G94" s="64"/>
      <c r="H94" s="65"/>
      <c r="I94" s="65"/>
      <c r="J94" s="65"/>
      <c r="K94" s="65"/>
      <c r="L94" s="65">
        <v>641</v>
      </c>
      <c r="M94" s="54"/>
    </row>
    <row r="95" spans="1:13">
      <c r="A95" s="60">
        <v>46</v>
      </c>
      <c r="B95" s="61" t="s">
        <v>39</v>
      </c>
      <c r="C95" s="62">
        <v>5</v>
      </c>
      <c r="D95" s="63" t="s">
        <v>17</v>
      </c>
      <c r="E95" s="63" t="s">
        <v>21</v>
      </c>
      <c r="F95" s="55"/>
      <c r="G95" s="64"/>
      <c r="H95" s="65"/>
      <c r="I95" s="65"/>
      <c r="J95" s="65"/>
      <c r="K95" s="65"/>
      <c r="L95" s="55">
        <v>254.21</v>
      </c>
      <c r="M95" s="54">
        <v>23.74</v>
      </c>
    </row>
    <row r="96" spans="1:13">
      <c r="A96" s="60"/>
      <c r="B96" s="61"/>
      <c r="C96" s="62"/>
      <c r="D96" s="63" t="s">
        <v>17</v>
      </c>
      <c r="E96" s="63" t="s">
        <v>19</v>
      </c>
      <c r="F96" s="55"/>
      <c r="G96" s="64"/>
      <c r="H96" s="65"/>
      <c r="I96" s="65"/>
      <c r="J96" s="65"/>
      <c r="K96" s="65"/>
      <c r="L96" s="65">
        <v>749</v>
      </c>
      <c r="M96" s="54"/>
    </row>
    <row r="97" spans="1:13">
      <c r="A97" s="60">
        <v>47</v>
      </c>
      <c r="B97" s="61" t="s">
        <v>39</v>
      </c>
      <c r="C97" s="62">
        <v>9</v>
      </c>
      <c r="D97" s="63" t="s">
        <v>23</v>
      </c>
      <c r="E97" s="63" t="s">
        <v>21</v>
      </c>
      <c r="F97" s="55"/>
      <c r="G97" s="64"/>
      <c r="H97" s="65"/>
      <c r="I97" s="65"/>
      <c r="J97" s="65"/>
      <c r="K97" s="65"/>
      <c r="L97" s="60" t="s">
        <v>23</v>
      </c>
      <c r="M97" s="60"/>
    </row>
    <row r="98" spans="1:13">
      <c r="A98" s="60"/>
      <c r="B98" s="61"/>
      <c r="C98" s="62"/>
      <c r="D98" s="63" t="s">
        <v>23</v>
      </c>
      <c r="E98" s="63" t="s">
        <v>19</v>
      </c>
      <c r="F98" s="55"/>
      <c r="G98" s="64"/>
      <c r="H98" s="65"/>
      <c r="I98" s="65"/>
      <c r="J98" s="65"/>
      <c r="K98" s="65"/>
      <c r="L98" s="60" t="s">
        <v>23</v>
      </c>
      <c r="M98" s="60"/>
    </row>
    <row r="99" spans="1:13">
      <c r="A99" s="60">
        <v>48</v>
      </c>
      <c r="B99" s="61" t="s">
        <v>39</v>
      </c>
      <c r="C99" s="62">
        <v>11</v>
      </c>
      <c r="D99" s="63" t="s">
        <v>23</v>
      </c>
      <c r="E99" s="63" t="s">
        <v>21</v>
      </c>
      <c r="F99" s="55"/>
      <c r="G99" s="64"/>
      <c r="H99" s="65"/>
      <c r="I99" s="65"/>
      <c r="J99" s="65"/>
      <c r="K99" s="65"/>
      <c r="L99" s="60" t="s">
        <v>23</v>
      </c>
      <c r="M99" s="60"/>
    </row>
    <row r="100" spans="1:13">
      <c r="A100" s="60"/>
      <c r="B100" s="61"/>
      <c r="C100" s="62"/>
      <c r="D100" s="63" t="s">
        <v>17</v>
      </c>
      <c r="E100" s="63" t="s">
        <v>19</v>
      </c>
      <c r="F100" s="55"/>
      <c r="G100" s="64"/>
      <c r="H100" s="65"/>
      <c r="I100" s="65"/>
      <c r="J100" s="65"/>
      <c r="K100" s="65"/>
      <c r="L100" s="65">
        <v>492</v>
      </c>
      <c r="M100" s="54"/>
    </row>
    <row r="101" spans="1:13">
      <c r="A101" s="60">
        <v>49</v>
      </c>
      <c r="B101" s="61" t="s">
        <v>39</v>
      </c>
      <c r="C101" s="62">
        <v>13</v>
      </c>
      <c r="D101" s="63" t="s">
        <v>17</v>
      </c>
      <c r="E101" s="63" t="s">
        <v>21</v>
      </c>
      <c r="F101" s="55"/>
      <c r="G101" s="64"/>
      <c r="H101" s="65"/>
      <c r="I101" s="65"/>
      <c r="J101" s="65"/>
      <c r="K101" s="65"/>
      <c r="L101" s="55">
        <v>625.53</v>
      </c>
      <c r="M101" s="54">
        <v>40.01</v>
      </c>
    </row>
    <row r="102" spans="1:13">
      <c r="A102" s="60"/>
      <c r="B102" s="61"/>
      <c r="C102" s="62"/>
      <c r="D102" s="63" t="s">
        <v>17</v>
      </c>
      <c r="E102" s="63" t="s">
        <v>19</v>
      </c>
      <c r="F102" s="55"/>
      <c r="G102" s="64"/>
      <c r="H102" s="65"/>
      <c r="I102" s="65"/>
      <c r="J102" s="65"/>
      <c r="K102" s="65"/>
      <c r="L102" s="65">
        <v>1021</v>
      </c>
      <c r="M102" s="54"/>
    </row>
    <row r="103" spans="1:13">
      <c r="A103" s="60">
        <v>50</v>
      </c>
      <c r="B103" s="61" t="s">
        <v>39</v>
      </c>
      <c r="C103" s="62">
        <v>15</v>
      </c>
      <c r="D103" s="63" t="s">
        <v>23</v>
      </c>
      <c r="E103" s="63" t="s">
        <v>21</v>
      </c>
      <c r="F103" s="55"/>
      <c r="G103" s="64"/>
      <c r="H103" s="65"/>
      <c r="I103" s="65"/>
      <c r="J103" s="65"/>
      <c r="K103" s="65"/>
      <c r="L103" s="60" t="s">
        <v>23</v>
      </c>
      <c r="M103" s="60"/>
    </row>
    <row r="104" spans="1:13">
      <c r="A104" s="60"/>
      <c r="B104" s="61"/>
      <c r="C104" s="62"/>
      <c r="D104" s="63" t="s">
        <v>17</v>
      </c>
      <c r="E104" s="63" t="s">
        <v>19</v>
      </c>
      <c r="F104" s="55"/>
      <c r="G104" s="64"/>
      <c r="H104" s="65"/>
      <c r="I104" s="65"/>
      <c r="J104" s="65"/>
      <c r="K104" s="65"/>
      <c r="L104" s="65">
        <v>656</v>
      </c>
      <c r="M104" s="54"/>
    </row>
    <row r="105" spans="1:13">
      <c r="A105" s="60">
        <v>51</v>
      </c>
      <c r="B105" s="61" t="s">
        <v>40</v>
      </c>
      <c r="C105" s="62">
        <v>1</v>
      </c>
      <c r="D105" s="63" t="s">
        <v>17</v>
      </c>
      <c r="E105" s="63" t="s">
        <v>18</v>
      </c>
      <c r="F105" s="55">
        <v>3.14</v>
      </c>
      <c r="G105" s="64">
        <v>3.3000000000000002E-2</v>
      </c>
      <c r="H105" s="65">
        <v>676.2</v>
      </c>
      <c r="I105" s="65">
        <v>22.314600000000002</v>
      </c>
      <c r="J105" s="65">
        <v>0</v>
      </c>
      <c r="K105" s="65">
        <v>114.58</v>
      </c>
      <c r="L105" s="55">
        <v>383.77</v>
      </c>
      <c r="M105" s="54">
        <v>35.81</v>
      </c>
    </row>
    <row r="106" spans="1:13">
      <c r="A106" s="60"/>
      <c r="B106" s="61"/>
      <c r="C106" s="62"/>
      <c r="D106" s="63" t="s">
        <v>17</v>
      </c>
      <c r="E106" s="63" t="s">
        <v>19</v>
      </c>
      <c r="F106" s="55">
        <v>5.36</v>
      </c>
      <c r="G106" s="64">
        <v>3.3000000000000002E-2</v>
      </c>
      <c r="H106" s="65"/>
      <c r="I106" s="65">
        <v>22.314600000000002</v>
      </c>
      <c r="J106" s="65"/>
      <c r="K106" s="65">
        <v>18.03</v>
      </c>
      <c r="L106" s="55">
        <v>910.1</v>
      </c>
      <c r="M106" s="54"/>
    </row>
    <row r="107" spans="1:13">
      <c r="A107" s="60">
        <v>52</v>
      </c>
      <c r="B107" s="61" t="s">
        <v>40</v>
      </c>
      <c r="C107" s="62">
        <v>3</v>
      </c>
      <c r="D107" s="63" t="s">
        <v>17</v>
      </c>
      <c r="E107" s="63" t="s">
        <v>18</v>
      </c>
      <c r="F107" s="55"/>
      <c r="G107" s="64"/>
      <c r="H107" s="65"/>
      <c r="I107" s="65"/>
      <c r="J107" s="65"/>
      <c r="K107" s="65"/>
      <c r="L107" s="54">
        <f>132.05+119.79+108.33</f>
        <v>360.17</v>
      </c>
      <c r="M107" s="54">
        <f>16.87+17.04+5.95</f>
        <v>39.86</v>
      </c>
    </row>
    <row r="108" spans="1:13">
      <c r="A108" s="60"/>
      <c r="B108" s="61"/>
      <c r="C108" s="62"/>
      <c r="D108" s="63" t="s">
        <v>17</v>
      </c>
      <c r="E108" s="63" t="s">
        <v>19</v>
      </c>
      <c r="F108" s="55"/>
      <c r="G108" s="64"/>
      <c r="H108" s="65"/>
      <c r="I108" s="65"/>
      <c r="J108" s="65"/>
      <c r="K108" s="65"/>
      <c r="L108" s="69">
        <v>655</v>
      </c>
      <c r="M108" s="54"/>
    </row>
    <row r="109" spans="1:13">
      <c r="A109" s="60">
        <v>53</v>
      </c>
      <c r="B109" s="61" t="s">
        <v>40</v>
      </c>
      <c r="C109" s="62">
        <v>5</v>
      </c>
      <c r="D109" s="63" t="s">
        <v>17</v>
      </c>
      <c r="E109" s="63" t="s">
        <v>18</v>
      </c>
      <c r="F109" s="55">
        <v>3.14</v>
      </c>
      <c r="G109" s="64">
        <v>3.3000000000000002E-2</v>
      </c>
      <c r="H109" s="65">
        <v>676.2</v>
      </c>
      <c r="I109" s="65">
        <v>22.314600000000002</v>
      </c>
      <c r="J109" s="65">
        <v>0</v>
      </c>
      <c r="K109" s="65">
        <v>114.58</v>
      </c>
      <c r="L109" s="54">
        <f>63.1+254.18+51.85+191.3</f>
        <v>560.43000000000006</v>
      </c>
      <c r="M109" s="54">
        <f>6.13+27.45+6.2+26.36</f>
        <v>66.14</v>
      </c>
    </row>
    <row r="110" spans="1:13">
      <c r="A110" s="60"/>
      <c r="B110" s="61"/>
      <c r="C110" s="62"/>
      <c r="D110" s="63" t="s">
        <v>17</v>
      </c>
      <c r="E110" s="63" t="s">
        <v>19</v>
      </c>
      <c r="F110" s="55">
        <v>5.36</v>
      </c>
      <c r="G110" s="64">
        <v>3.3000000000000002E-2</v>
      </c>
      <c r="H110" s="65"/>
      <c r="I110" s="65">
        <v>22.314600000000002</v>
      </c>
      <c r="J110" s="65"/>
      <c r="K110" s="65">
        <v>18.03</v>
      </c>
      <c r="L110" s="70">
        <v>1040</v>
      </c>
      <c r="M110" s="54"/>
    </row>
    <row r="111" spans="1:13">
      <c r="A111" s="60">
        <v>54</v>
      </c>
      <c r="B111" s="61" t="s">
        <v>40</v>
      </c>
      <c r="C111" s="62">
        <v>7</v>
      </c>
      <c r="D111" s="63" t="s">
        <v>17</v>
      </c>
      <c r="E111" s="63" t="s">
        <v>18</v>
      </c>
      <c r="F111" s="55"/>
      <c r="G111" s="64"/>
      <c r="H111" s="65"/>
      <c r="I111" s="65"/>
      <c r="J111" s="65"/>
      <c r="K111" s="65"/>
      <c r="L111" s="55">
        <f>75.05+186.3+111.91+241.55</f>
        <v>614.80999999999995</v>
      </c>
      <c r="M111" s="71">
        <f>9.21+25.6+9.01+25.37</f>
        <v>69.19</v>
      </c>
    </row>
    <row r="112" spans="1:13">
      <c r="A112" s="60"/>
      <c r="B112" s="61"/>
      <c r="C112" s="62"/>
      <c r="D112" s="63" t="s">
        <v>17</v>
      </c>
      <c r="E112" s="63" t="s">
        <v>19</v>
      </c>
      <c r="F112" s="55"/>
      <c r="G112" s="64"/>
      <c r="H112" s="65"/>
      <c r="I112" s="65"/>
      <c r="J112" s="65"/>
      <c r="K112" s="65"/>
      <c r="L112" s="70">
        <v>1126</v>
      </c>
      <c r="M112" s="54"/>
    </row>
    <row r="113" spans="1:13">
      <c r="A113" s="60">
        <v>55</v>
      </c>
      <c r="B113" s="61" t="s">
        <v>40</v>
      </c>
      <c r="C113" s="62">
        <v>11</v>
      </c>
      <c r="D113" s="63" t="s">
        <v>17</v>
      </c>
      <c r="E113" s="63" t="s">
        <v>18</v>
      </c>
      <c r="F113" s="55">
        <v>3.14</v>
      </c>
      <c r="G113" s="64">
        <v>3.3000000000000002E-2</v>
      </c>
      <c r="H113" s="65">
        <v>676.2</v>
      </c>
      <c r="I113" s="65">
        <v>22.314600000000002</v>
      </c>
      <c r="J113" s="65">
        <v>0</v>
      </c>
      <c r="K113" s="65">
        <v>114.58</v>
      </c>
      <c r="L113" s="55">
        <v>329.38</v>
      </c>
      <c r="M113" s="54">
        <v>26.32</v>
      </c>
    </row>
    <row r="114" spans="1:13">
      <c r="A114" s="60"/>
      <c r="B114" s="61"/>
      <c r="C114" s="62"/>
      <c r="D114" s="63" t="s">
        <v>17</v>
      </c>
      <c r="E114" s="63" t="s">
        <v>19</v>
      </c>
      <c r="F114" s="55">
        <v>5.36</v>
      </c>
      <c r="G114" s="64">
        <v>3.3000000000000002E-2</v>
      </c>
      <c r="H114" s="65"/>
      <c r="I114" s="65">
        <v>22.314600000000002</v>
      </c>
      <c r="J114" s="65"/>
      <c r="K114" s="65">
        <v>18.03</v>
      </c>
      <c r="L114" s="70">
        <v>596</v>
      </c>
      <c r="M114" s="54"/>
    </row>
    <row r="115" spans="1:13">
      <c r="A115" s="60">
        <v>56</v>
      </c>
      <c r="B115" s="61" t="s">
        <v>40</v>
      </c>
      <c r="C115" s="62">
        <v>13</v>
      </c>
      <c r="D115" s="63" t="s">
        <v>17</v>
      </c>
      <c r="E115" s="63" t="s">
        <v>18</v>
      </c>
      <c r="F115" s="55">
        <v>7.58</v>
      </c>
      <c r="G115" s="64">
        <v>3.3000000000000002E-2</v>
      </c>
      <c r="H115" s="65">
        <v>676.2</v>
      </c>
      <c r="I115" s="65">
        <v>22.314600000000002</v>
      </c>
      <c r="J115" s="65">
        <v>0</v>
      </c>
      <c r="K115" s="65">
        <v>-78.52</v>
      </c>
      <c r="L115" s="55">
        <v>206.12</v>
      </c>
      <c r="M115" s="71">
        <v>21.7</v>
      </c>
    </row>
    <row r="116" spans="1:13">
      <c r="A116" s="60"/>
      <c r="B116" s="61"/>
      <c r="C116" s="62"/>
      <c r="D116" s="63" t="s">
        <v>17</v>
      </c>
      <c r="E116" s="63" t="s">
        <v>19</v>
      </c>
      <c r="F116" s="55">
        <v>9.8000000000000007</v>
      </c>
      <c r="G116" s="64">
        <v>3.3000000000000002E-2</v>
      </c>
      <c r="H116" s="65"/>
      <c r="I116" s="65">
        <v>22.314600000000002</v>
      </c>
      <c r="J116" s="65"/>
      <c r="K116" s="65">
        <v>-175.07</v>
      </c>
      <c r="L116" s="70">
        <v>505</v>
      </c>
      <c r="M116" s="54"/>
    </row>
    <row r="117" spans="1:13">
      <c r="A117" s="60">
        <v>57</v>
      </c>
      <c r="B117" s="61" t="s">
        <v>40</v>
      </c>
      <c r="C117" s="62">
        <v>88</v>
      </c>
      <c r="D117" s="63" t="s">
        <v>17</v>
      </c>
      <c r="E117" s="63" t="s">
        <v>18</v>
      </c>
      <c r="F117" s="55">
        <v>3.14</v>
      </c>
      <c r="G117" s="64">
        <v>3.3000000000000002E-2</v>
      </c>
      <c r="H117" s="65">
        <v>676.2</v>
      </c>
      <c r="I117" s="65">
        <v>22.314600000000002</v>
      </c>
      <c r="J117" s="65">
        <v>0</v>
      </c>
      <c r="K117" s="65">
        <v>114.58</v>
      </c>
      <c r="L117" s="55">
        <v>202.34</v>
      </c>
      <c r="M117" s="71">
        <v>7.14</v>
      </c>
    </row>
    <row r="118" spans="1:13">
      <c r="A118" s="60"/>
      <c r="B118" s="61"/>
      <c r="C118" s="62"/>
      <c r="D118" s="63" t="s">
        <v>17</v>
      </c>
      <c r="E118" s="63" t="s">
        <v>19</v>
      </c>
      <c r="F118" s="55">
        <v>5.36</v>
      </c>
      <c r="G118" s="64">
        <v>3.3000000000000002E-2</v>
      </c>
      <c r="H118" s="65"/>
      <c r="I118" s="65">
        <v>22.314600000000002</v>
      </c>
      <c r="J118" s="65"/>
      <c r="K118" s="65">
        <v>18.03</v>
      </c>
      <c r="L118" s="55">
        <v>273.70999999999998</v>
      </c>
      <c r="M118" s="54"/>
    </row>
    <row r="119" spans="1:13">
      <c r="A119" s="60">
        <v>58</v>
      </c>
      <c r="B119" s="61" t="s">
        <v>40</v>
      </c>
      <c r="C119" s="62">
        <v>91</v>
      </c>
      <c r="D119" s="63" t="s">
        <v>17</v>
      </c>
      <c r="E119" s="63" t="s">
        <v>18</v>
      </c>
      <c r="F119" s="55">
        <v>3.14</v>
      </c>
      <c r="G119" s="64">
        <v>3.3000000000000002E-2</v>
      </c>
      <c r="H119" s="65">
        <v>676.2</v>
      </c>
      <c r="I119" s="65">
        <v>22.314600000000002</v>
      </c>
      <c r="J119" s="65">
        <v>0</v>
      </c>
      <c r="K119" s="65">
        <v>114.58</v>
      </c>
      <c r="L119" s="65">
        <v>295.08999999999997</v>
      </c>
      <c r="M119" s="71">
        <v>23.4</v>
      </c>
    </row>
    <row r="120" spans="1:13">
      <c r="A120" s="60"/>
      <c r="B120" s="61"/>
      <c r="C120" s="62"/>
      <c r="D120" s="63" t="s">
        <v>22</v>
      </c>
      <c r="E120" s="63" t="s">
        <v>19</v>
      </c>
      <c r="F120" s="55">
        <v>5.36</v>
      </c>
      <c r="G120" s="64">
        <v>3.3000000000000002E-2</v>
      </c>
      <c r="H120" s="65"/>
      <c r="I120" s="65">
        <v>22.314600000000002</v>
      </c>
      <c r="J120" s="65"/>
      <c r="K120" s="65">
        <v>18.03</v>
      </c>
      <c r="L120" s="60" t="s">
        <v>22</v>
      </c>
      <c r="M120" s="60"/>
    </row>
    <row r="121" spans="1:13">
      <c r="A121" s="60">
        <v>59</v>
      </c>
      <c r="B121" s="61" t="s">
        <v>41</v>
      </c>
      <c r="C121" s="62">
        <v>1</v>
      </c>
      <c r="D121" s="63" t="s">
        <v>17</v>
      </c>
      <c r="E121" s="63" t="s">
        <v>18</v>
      </c>
      <c r="F121" s="55">
        <v>3.14</v>
      </c>
      <c r="G121" s="64">
        <v>2.8000000000000001E-2</v>
      </c>
      <c r="H121" s="65">
        <v>486.4</v>
      </c>
      <c r="I121" s="65">
        <v>13.619199999999999</v>
      </c>
      <c r="J121" s="65">
        <v>0</v>
      </c>
      <c r="K121" s="65">
        <v>114.58</v>
      </c>
      <c r="L121" s="54">
        <f>196.69+92.63</f>
        <v>289.32</v>
      </c>
      <c r="M121" s="54">
        <f>16.17+5.09</f>
        <v>21.26</v>
      </c>
    </row>
    <row r="122" spans="1:13">
      <c r="A122" s="60"/>
      <c r="B122" s="61"/>
      <c r="C122" s="62"/>
      <c r="D122" s="63" t="s">
        <v>23</v>
      </c>
      <c r="E122" s="63" t="s">
        <v>19</v>
      </c>
      <c r="F122" s="55">
        <v>5.36</v>
      </c>
      <c r="G122" s="64">
        <v>2.8000000000000001E-2</v>
      </c>
      <c r="H122" s="65"/>
      <c r="I122" s="65">
        <v>13.619199999999999</v>
      </c>
      <c r="J122" s="65"/>
      <c r="K122" s="65">
        <v>18.03</v>
      </c>
      <c r="L122" s="60" t="s">
        <v>23</v>
      </c>
      <c r="M122" s="60"/>
    </row>
    <row r="123" spans="1:13">
      <c r="A123" s="60">
        <v>60</v>
      </c>
      <c r="B123" s="61" t="s">
        <v>41</v>
      </c>
      <c r="C123" s="62">
        <v>3</v>
      </c>
      <c r="D123" s="63" t="s">
        <v>17</v>
      </c>
      <c r="E123" s="63" t="s">
        <v>18</v>
      </c>
      <c r="F123" s="55">
        <v>3.14</v>
      </c>
      <c r="G123" s="64">
        <v>2.8000000000000001E-2</v>
      </c>
      <c r="H123" s="65">
        <v>486.4</v>
      </c>
      <c r="I123" s="65">
        <v>13.619199999999999</v>
      </c>
      <c r="J123" s="65">
        <v>0</v>
      </c>
      <c r="K123" s="65">
        <v>114.58</v>
      </c>
      <c r="L123" s="55">
        <v>255.17</v>
      </c>
      <c r="M123" s="54">
        <v>24.43</v>
      </c>
    </row>
    <row r="124" spans="1:13">
      <c r="A124" s="60"/>
      <c r="B124" s="61"/>
      <c r="C124" s="62"/>
      <c r="D124" s="63" t="s">
        <v>17</v>
      </c>
      <c r="E124" s="63" t="s">
        <v>19</v>
      </c>
      <c r="F124" s="55">
        <v>5.36</v>
      </c>
      <c r="G124" s="64">
        <v>2.8000000000000001E-2</v>
      </c>
      <c r="H124" s="65"/>
      <c r="I124" s="65">
        <v>13.619199999999999</v>
      </c>
      <c r="J124" s="65"/>
      <c r="K124" s="65">
        <v>18.03</v>
      </c>
      <c r="L124" s="55">
        <v>653.29999999999995</v>
      </c>
      <c r="M124" s="54"/>
    </row>
    <row r="125" spans="1:13">
      <c r="A125" s="60">
        <v>61</v>
      </c>
      <c r="B125" s="61" t="s">
        <v>42</v>
      </c>
      <c r="C125" s="62">
        <v>8</v>
      </c>
      <c r="D125" s="63" t="s">
        <v>23</v>
      </c>
      <c r="E125" s="63" t="s">
        <v>18</v>
      </c>
      <c r="F125" s="55"/>
      <c r="G125" s="64"/>
      <c r="H125" s="65"/>
      <c r="I125" s="65"/>
      <c r="J125" s="65">
        <v>103.25</v>
      </c>
      <c r="K125" s="65">
        <v>0</v>
      </c>
      <c r="L125" s="60" t="s">
        <v>23</v>
      </c>
      <c r="M125" s="60"/>
    </row>
    <row r="126" spans="1:13">
      <c r="A126" s="60"/>
      <c r="B126" s="61"/>
      <c r="C126" s="62"/>
      <c r="D126" s="63" t="s">
        <v>23</v>
      </c>
      <c r="E126" s="63" t="s">
        <v>19</v>
      </c>
      <c r="F126" s="55"/>
      <c r="G126" s="64"/>
      <c r="H126" s="65"/>
      <c r="I126" s="65"/>
      <c r="J126" s="65">
        <v>16.87</v>
      </c>
      <c r="K126" s="65">
        <v>0</v>
      </c>
      <c r="L126" s="60"/>
      <c r="M126" s="60"/>
    </row>
    <row r="127" spans="1:13">
      <c r="A127" s="60">
        <v>62</v>
      </c>
      <c r="B127" s="61" t="s">
        <v>42</v>
      </c>
      <c r="C127" s="62">
        <v>20</v>
      </c>
      <c r="D127" s="63" t="s">
        <v>17</v>
      </c>
      <c r="E127" s="63" t="s">
        <v>18</v>
      </c>
      <c r="F127" s="55"/>
      <c r="G127" s="64"/>
      <c r="H127" s="65"/>
      <c r="I127" s="65"/>
      <c r="J127" s="65"/>
      <c r="K127" s="65"/>
      <c r="L127" s="65">
        <f>38.06+154.02+45.51+111.04+129.53+310.7+137.16+331.06</f>
        <v>1257.08</v>
      </c>
      <c r="M127" s="63">
        <f>4.18+12.86+3.34+9.83+11.51+31.64+11.12+28.03</f>
        <v>112.51</v>
      </c>
    </row>
    <row r="128" spans="1:13">
      <c r="A128" s="60"/>
      <c r="B128" s="61"/>
      <c r="C128" s="62"/>
      <c r="D128" s="63" t="s">
        <v>23</v>
      </c>
      <c r="E128" s="63" t="s">
        <v>19</v>
      </c>
      <c r="F128" s="55"/>
      <c r="G128" s="64"/>
      <c r="H128" s="65"/>
      <c r="I128" s="65"/>
      <c r="J128" s="65"/>
      <c r="K128" s="65"/>
      <c r="L128" s="60" t="s">
        <v>22</v>
      </c>
      <c r="M128" s="60"/>
    </row>
    <row r="129" spans="1:13">
      <c r="A129" s="60">
        <v>63</v>
      </c>
      <c r="B129" s="61" t="s">
        <v>42</v>
      </c>
      <c r="C129" s="62">
        <v>22</v>
      </c>
      <c r="D129" s="63" t="s">
        <v>17</v>
      </c>
      <c r="E129" s="63" t="s">
        <v>18</v>
      </c>
      <c r="F129" s="55"/>
      <c r="G129" s="64"/>
      <c r="H129" s="65"/>
      <c r="I129" s="65"/>
      <c r="J129" s="65">
        <v>103.25</v>
      </c>
      <c r="K129" s="65">
        <v>0</v>
      </c>
      <c r="L129" s="55">
        <v>157.15</v>
      </c>
      <c r="M129" s="71">
        <v>12.66</v>
      </c>
    </row>
    <row r="130" spans="1:13">
      <c r="A130" s="60"/>
      <c r="B130" s="61"/>
      <c r="C130" s="62"/>
      <c r="D130" s="63" t="s">
        <v>17</v>
      </c>
      <c r="E130" s="63" t="s">
        <v>19</v>
      </c>
      <c r="F130" s="55"/>
      <c r="G130" s="64"/>
      <c r="H130" s="65"/>
      <c r="I130" s="65"/>
      <c r="J130" s="65">
        <v>16.87</v>
      </c>
      <c r="K130" s="65">
        <v>0</v>
      </c>
      <c r="L130" s="55">
        <v>359.35</v>
      </c>
      <c r="M130" s="54"/>
    </row>
    <row r="131" spans="1:13">
      <c r="A131" s="60">
        <v>64</v>
      </c>
      <c r="B131" s="61" t="s">
        <v>42</v>
      </c>
      <c r="C131" s="62">
        <v>24</v>
      </c>
      <c r="D131" s="63" t="s">
        <v>17</v>
      </c>
      <c r="E131" s="63" t="s">
        <v>18</v>
      </c>
      <c r="F131" s="55"/>
      <c r="G131" s="64"/>
      <c r="H131" s="65"/>
      <c r="I131" s="65"/>
      <c r="J131" s="65">
        <v>103.25</v>
      </c>
      <c r="K131" s="65">
        <v>0</v>
      </c>
      <c r="L131" s="55">
        <v>203.4</v>
      </c>
      <c r="M131" s="54">
        <v>20.010000000000002</v>
      </c>
    </row>
    <row r="132" spans="1:13">
      <c r="A132" s="60"/>
      <c r="B132" s="61"/>
      <c r="C132" s="62"/>
      <c r="D132" s="63" t="s">
        <v>17</v>
      </c>
      <c r="E132" s="63" t="s">
        <v>19</v>
      </c>
      <c r="F132" s="55"/>
      <c r="G132" s="64"/>
      <c r="H132" s="65"/>
      <c r="I132" s="65"/>
      <c r="J132" s="65">
        <v>16.87</v>
      </c>
      <c r="K132" s="65">
        <v>0</v>
      </c>
      <c r="L132" s="55">
        <v>501.17</v>
      </c>
      <c r="M132" s="54"/>
    </row>
    <row r="133" spans="1:13">
      <c r="A133" s="60">
        <v>65</v>
      </c>
      <c r="B133" s="61" t="s">
        <v>42</v>
      </c>
      <c r="C133" s="62">
        <v>26</v>
      </c>
      <c r="D133" s="63" t="s">
        <v>17</v>
      </c>
      <c r="E133" s="63" t="s">
        <v>18</v>
      </c>
      <c r="F133" s="55"/>
      <c r="G133" s="64"/>
      <c r="H133" s="65"/>
      <c r="I133" s="65"/>
      <c r="J133" s="65">
        <v>103.25</v>
      </c>
      <c r="K133" s="65">
        <v>0</v>
      </c>
      <c r="L133" s="55">
        <f>79.28+168.63</f>
        <v>247.91</v>
      </c>
      <c r="M133" s="54">
        <f>9.73+26.16</f>
        <v>35.89</v>
      </c>
    </row>
    <row r="134" spans="1:13">
      <c r="A134" s="60"/>
      <c r="B134" s="61"/>
      <c r="C134" s="62"/>
      <c r="D134" s="63" t="s">
        <v>17</v>
      </c>
      <c r="E134" s="63" t="s">
        <v>19</v>
      </c>
      <c r="F134" s="55"/>
      <c r="G134" s="64"/>
      <c r="H134" s="65"/>
      <c r="I134" s="65"/>
      <c r="J134" s="65">
        <v>16.87</v>
      </c>
      <c r="K134" s="65">
        <v>0</v>
      </c>
      <c r="L134" s="65">
        <v>812</v>
      </c>
      <c r="M134" s="54"/>
    </row>
    <row r="135" spans="1:13">
      <c r="A135" s="60">
        <v>66</v>
      </c>
      <c r="B135" s="61" t="s">
        <v>42</v>
      </c>
      <c r="C135" s="62">
        <v>32</v>
      </c>
      <c r="D135" s="63" t="s">
        <v>17</v>
      </c>
      <c r="E135" s="63" t="s">
        <v>18</v>
      </c>
      <c r="F135" s="55"/>
      <c r="G135" s="64"/>
      <c r="H135" s="65"/>
      <c r="I135" s="65"/>
      <c r="J135" s="65">
        <v>103.25</v>
      </c>
      <c r="K135" s="65">
        <v>0</v>
      </c>
      <c r="L135" s="55">
        <v>106.69</v>
      </c>
      <c r="M135" s="54">
        <v>12.34</v>
      </c>
    </row>
    <row r="136" spans="1:13">
      <c r="A136" s="60"/>
      <c r="B136" s="61"/>
      <c r="C136" s="62"/>
      <c r="D136" s="63" t="s">
        <v>17</v>
      </c>
      <c r="E136" s="63" t="s">
        <v>19</v>
      </c>
      <c r="F136" s="55"/>
      <c r="G136" s="64"/>
      <c r="H136" s="65"/>
      <c r="I136" s="65"/>
      <c r="J136" s="65">
        <v>16.87</v>
      </c>
      <c r="K136" s="65">
        <v>0</v>
      </c>
      <c r="L136" s="65">
        <v>287</v>
      </c>
      <c r="M136" s="54"/>
    </row>
    <row r="137" spans="1:13">
      <c r="A137" s="60">
        <v>67</v>
      </c>
      <c r="B137" s="61" t="s">
        <v>42</v>
      </c>
      <c r="C137" s="62">
        <v>34</v>
      </c>
      <c r="D137" s="63" t="s">
        <v>23</v>
      </c>
      <c r="E137" s="63" t="s">
        <v>21</v>
      </c>
      <c r="F137" s="55">
        <v>5.36</v>
      </c>
      <c r="G137" s="64">
        <v>2.8000000000000001E-2</v>
      </c>
      <c r="H137" s="65"/>
      <c r="I137" s="65">
        <v>0</v>
      </c>
      <c r="J137" s="65"/>
      <c r="K137" s="65">
        <v>18.03</v>
      </c>
      <c r="L137" s="60" t="s">
        <v>23</v>
      </c>
      <c r="M137" s="60"/>
    </row>
    <row r="138" spans="1:13">
      <c r="A138" s="60"/>
      <c r="B138" s="61"/>
      <c r="C138" s="62"/>
      <c r="D138" s="63" t="s">
        <v>17</v>
      </c>
      <c r="E138" s="63" t="s">
        <v>19</v>
      </c>
      <c r="F138" s="55"/>
      <c r="G138" s="64"/>
      <c r="H138" s="65"/>
      <c r="I138" s="65"/>
      <c r="J138" s="65">
        <v>16.87</v>
      </c>
      <c r="K138" s="65">
        <v>0</v>
      </c>
      <c r="L138" s="65">
        <v>458</v>
      </c>
      <c r="M138" s="54"/>
    </row>
    <row r="139" spans="1:13">
      <c r="A139" s="60">
        <v>68</v>
      </c>
      <c r="B139" s="61" t="s">
        <v>42</v>
      </c>
      <c r="C139" s="62">
        <v>38</v>
      </c>
      <c r="D139" s="63" t="s">
        <v>17</v>
      </c>
      <c r="E139" s="63" t="s">
        <v>18</v>
      </c>
      <c r="F139" s="55"/>
      <c r="G139" s="64"/>
      <c r="H139" s="65"/>
      <c r="I139" s="65"/>
      <c r="J139" s="65">
        <v>103.25</v>
      </c>
      <c r="K139" s="65">
        <v>0</v>
      </c>
      <c r="L139" s="55">
        <v>148.44999999999999</v>
      </c>
      <c r="M139" s="54">
        <v>17.13</v>
      </c>
    </row>
    <row r="140" spans="1:13">
      <c r="A140" s="60"/>
      <c r="B140" s="61"/>
      <c r="C140" s="62"/>
      <c r="D140" s="63" t="s">
        <v>23</v>
      </c>
      <c r="E140" s="63" t="s">
        <v>19</v>
      </c>
      <c r="F140" s="55"/>
      <c r="G140" s="64"/>
      <c r="H140" s="65"/>
      <c r="I140" s="65"/>
      <c r="J140" s="65">
        <v>16.87</v>
      </c>
      <c r="K140" s="65">
        <v>0</v>
      </c>
      <c r="L140" s="60" t="s">
        <v>22</v>
      </c>
      <c r="M140" s="60"/>
    </row>
    <row r="141" spans="1:13">
      <c r="A141" s="60">
        <v>69</v>
      </c>
      <c r="B141" s="61" t="s">
        <v>42</v>
      </c>
      <c r="C141" s="62">
        <v>50</v>
      </c>
      <c r="D141" s="63" t="s">
        <v>17</v>
      </c>
      <c r="E141" s="63" t="s">
        <v>18</v>
      </c>
      <c r="F141" s="55"/>
      <c r="G141" s="64"/>
      <c r="H141" s="65"/>
      <c r="I141" s="65"/>
      <c r="J141" s="65">
        <v>103.25</v>
      </c>
      <c r="K141" s="65">
        <v>0</v>
      </c>
      <c r="L141" s="55">
        <v>191.56</v>
      </c>
      <c r="M141" s="71">
        <v>17.07</v>
      </c>
    </row>
    <row r="142" spans="1:13">
      <c r="A142" s="60"/>
      <c r="B142" s="61"/>
      <c r="C142" s="62"/>
      <c r="D142" s="63" t="s">
        <v>17</v>
      </c>
      <c r="E142" s="63" t="s">
        <v>19</v>
      </c>
      <c r="F142" s="55"/>
      <c r="G142" s="64"/>
      <c r="H142" s="65"/>
      <c r="I142" s="65"/>
      <c r="J142" s="65">
        <v>16.87</v>
      </c>
      <c r="K142" s="65">
        <v>0</v>
      </c>
      <c r="L142" s="55">
        <v>406.52</v>
      </c>
      <c r="M142" s="54"/>
    </row>
    <row r="143" spans="1:13">
      <c r="A143" s="60">
        <v>70</v>
      </c>
      <c r="B143" s="61" t="s">
        <v>42</v>
      </c>
      <c r="C143" s="62">
        <v>52</v>
      </c>
      <c r="D143" s="63" t="s">
        <v>17</v>
      </c>
      <c r="E143" s="63" t="s">
        <v>18</v>
      </c>
      <c r="F143" s="55"/>
      <c r="G143" s="64"/>
      <c r="H143" s="65"/>
      <c r="I143" s="65"/>
      <c r="J143" s="65">
        <v>103.25</v>
      </c>
      <c r="K143" s="65">
        <v>0</v>
      </c>
      <c r="L143" s="55">
        <v>324.82</v>
      </c>
      <c r="M143" s="54">
        <v>23.87</v>
      </c>
    </row>
    <row r="144" spans="1:13">
      <c r="A144" s="60"/>
      <c r="B144" s="61"/>
      <c r="C144" s="62"/>
      <c r="D144" s="63" t="s">
        <v>17</v>
      </c>
      <c r="E144" s="63" t="s">
        <v>19</v>
      </c>
      <c r="F144" s="55"/>
      <c r="G144" s="64"/>
      <c r="H144" s="65"/>
      <c r="I144" s="65"/>
      <c r="J144" s="65">
        <v>16.87</v>
      </c>
      <c r="K144" s="65">
        <v>0</v>
      </c>
      <c r="L144" s="55">
        <v>933.08</v>
      </c>
      <c r="M144" s="54"/>
    </row>
    <row r="145" spans="1:13">
      <c r="A145" s="60">
        <v>71</v>
      </c>
      <c r="B145" s="61" t="s">
        <v>43</v>
      </c>
      <c r="C145" s="62">
        <v>8</v>
      </c>
      <c r="D145" s="63" t="s">
        <v>17</v>
      </c>
      <c r="E145" s="63" t="s">
        <v>18</v>
      </c>
      <c r="F145" s="55">
        <v>3.14</v>
      </c>
      <c r="G145" s="64">
        <v>6.3E-2</v>
      </c>
      <c r="H145" s="65">
        <v>71.819999999999993</v>
      </c>
      <c r="I145" s="65">
        <v>4.5246599999999999</v>
      </c>
      <c r="J145" s="65">
        <v>0</v>
      </c>
      <c r="K145" s="65">
        <v>114.58</v>
      </c>
      <c r="L145" s="55">
        <v>120.45</v>
      </c>
      <c r="M145" s="71">
        <v>2.96</v>
      </c>
    </row>
    <row r="146" spans="1:13">
      <c r="A146" s="60"/>
      <c r="B146" s="61"/>
      <c r="C146" s="62"/>
      <c r="D146" s="63" t="s">
        <v>17</v>
      </c>
      <c r="E146" s="63" t="s">
        <v>19</v>
      </c>
      <c r="F146" s="55">
        <v>5.36</v>
      </c>
      <c r="G146" s="64">
        <v>6.3E-2</v>
      </c>
      <c r="H146" s="65"/>
      <c r="I146" s="65">
        <v>4.5246599999999999</v>
      </c>
      <c r="J146" s="65"/>
      <c r="K146" s="65">
        <v>18.03</v>
      </c>
      <c r="L146" s="55">
        <v>134.15</v>
      </c>
      <c r="M146" s="54"/>
    </row>
    <row r="147" spans="1:13">
      <c r="A147" s="60">
        <v>72</v>
      </c>
      <c r="B147" s="61" t="s">
        <v>43</v>
      </c>
      <c r="C147" s="62">
        <v>10</v>
      </c>
      <c r="D147" s="63" t="s">
        <v>23</v>
      </c>
      <c r="E147" s="63" t="s">
        <v>21</v>
      </c>
      <c r="F147" s="55">
        <v>5.36</v>
      </c>
      <c r="G147" s="64">
        <v>2.8000000000000001E-2</v>
      </c>
      <c r="H147" s="65"/>
      <c r="I147" s="65">
        <v>0</v>
      </c>
      <c r="J147" s="65"/>
      <c r="K147" s="65">
        <v>18.03</v>
      </c>
      <c r="L147" s="60" t="s">
        <v>23</v>
      </c>
      <c r="M147" s="60"/>
    </row>
    <row r="148" spans="1:13">
      <c r="A148" s="60"/>
      <c r="B148" s="61"/>
      <c r="C148" s="62"/>
      <c r="D148" s="63" t="s">
        <v>23</v>
      </c>
      <c r="E148" s="63" t="s">
        <v>19</v>
      </c>
      <c r="F148" s="55">
        <v>5.36</v>
      </c>
      <c r="G148" s="64">
        <v>5.5E-2</v>
      </c>
      <c r="H148" s="65"/>
      <c r="I148" s="65">
        <v>0</v>
      </c>
      <c r="J148" s="65"/>
      <c r="K148" s="65">
        <v>18.03</v>
      </c>
      <c r="L148" s="60" t="s">
        <v>23</v>
      </c>
      <c r="M148" s="60"/>
    </row>
    <row r="149" spans="1:13">
      <c r="A149" s="60">
        <v>73</v>
      </c>
      <c r="B149" s="61" t="s">
        <v>43</v>
      </c>
      <c r="C149" s="62">
        <v>12</v>
      </c>
      <c r="D149" s="63" t="s">
        <v>23</v>
      </c>
      <c r="E149" s="63" t="s">
        <v>21</v>
      </c>
      <c r="F149" s="55">
        <v>5.36</v>
      </c>
      <c r="G149" s="64">
        <v>2.8000000000000001E-2</v>
      </c>
      <c r="H149" s="65"/>
      <c r="I149" s="65">
        <v>0</v>
      </c>
      <c r="J149" s="65"/>
      <c r="K149" s="65">
        <v>18.03</v>
      </c>
      <c r="L149" s="60" t="s">
        <v>23</v>
      </c>
      <c r="M149" s="60"/>
    </row>
    <row r="150" spans="1:13">
      <c r="A150" s="60"/>
      <c r="B150" s="61"/>
      <c r="C150" s="62"/>
      <c r="D150" s="63" t="s">
        <v>17</v>
      </c>
      <c r="E150" s="63" t="s">
        <v>19</v>
      </c>
      <c r="F150" s="71"/>
      <c r="G150" s="54"/>
      <c r="H150" s="54"/>
      <c r="I150" s="54"/>
      <c r="J150" s="54"/>
      <c r="K150" s="54"/>
      <c r="L150" s="70">
        <v>142</v>
      </c>
      <c r="M150" s="63"/>
    </row>
    <row r="151" spans="1:13">
      <c r="A151" s="60">
        <v>74</v>
      </c>
      <c r="B151" s="61" t="s">
        <v>43</v>
      </c>
      <c r="C151" s="62">
        <v>14</v>
      </c>
      <c r="D151" s="63" t="s">
        <v>17</v>
      </c>
      <c r="E151" s="63" t="s">
        <v>18</v>
      </c>
      <c r="F151" s="55"/>
      <c r="G151" s="64"/>
      <c r="H151" s="65"/>
      <c r="I151" s="65"/>
      <c r="J151" s="65"/>
      <c r="K151" s="65"/>
      <c r="L151" s="55">
        <v>61</v>
      </c>
      <c r="M151" s="65">
        <v>5.49</v>
      </c>
    </row>
    <row r="152" spans="1:13">
      <c r="A152" s="60"/>
      <c r="B152" s="61"/>
      <c r="C152" s="62"/>
      <c r="D152" s="63" t="s">
        <v>17</v>
      </c>
      <c r="E152" s="63" t="s">
        <v>19</v>
      </c>
      <c r="F152" s="55"/>
      <c r="G152" s="64"/>
      <c r="H152" s="65"/>
      <c r="I152" s="65"/>
      <c r="J152" s="65"/>
      <c r="K152" s="65"/>
      <c r="L152" s="65">
        <v>85</v>
      </c>
      <c r="M152" s="65"/>
    </row>
    <row r="153" spans="1:13">
      <c r="A153" s="60">
        <v>75</v>
      </c>
      <c r="B153" s="61" t="s">
        <v>43</v>
      </c>
      <c r="C153" s="62" t="s">
        <v>44</v>
      </c>
      <c r="D153" s="63" t="s">
        <v>17</v>
      </c>
      <c r="E153" s="63" t="s">
        <v>18</v>
      </c>
      <c r="F153" s="55"/>
      <c r="G153" s="64"/>
      <c r="H153" s="65"/>
      <c r="I153" s="65"/>
      <c r="J153" s="65"/>
      <c r="K153" s="65"/>
      <c r="L153" s="65">
        <v>142.78</v>
      </c>
      <c r="M153" s="65">
        <v>12.86</v>
      </c>
    </row>
    <row r="154" spans="1:13">
      <c r="A154" s="60"/>
      <c r="B154" s="61"/>
      <c r="C154" s="62"/>
      <c r="D154" s="63" t="s">
        <v>23</v>
      </c>
      <c r="E154" s="63" t="s">
        <v>19</v>
      </c>
      <c r="F154" s="55"/>
      <c r="G154" s="64"/>
      <c r="H154" s="65"/>
      <c r="I154" s="65"/>
      <c r="J154" s="65"/>
      <c r="K154" s="65"/>
      <c r="L154" s="60" t="s">
        <v>23</v>
      </c>
      <c r="M154" s="60"/>
    </row>
    <row r="155" spans="1:13">
      <c r="A155" s="60">
        <v>76</v>
      </c>
      <c r="B155" s="61" t="s">
        <v>45</v>
      </c>
      <c r="C155" s="62">
        <v>1</v>
      </c>
      <c r="D155" s="63" t="s">
        <v>17</v>
      </c>
      <c r="E155" s="63" t="s">
        <v>18</v>
      </c>
      <c r="F155" s="55"/>
      <c r="G155" s="64"/>
      <c r="H155" s="65"/>
      <c r="I155" s="65"/>
      <c r="J155" s="65"/>
      <c r="K155" s="65"/>
      <c r="L155" s="55">
        <v>266.08999999999997</v>
      </c>
      <c r="M155" s="54">
        <v>9.73</v>
      </c>
    </row>
    <row r="156" spans="1:13">
      <c r="A156" s="60"/>
      <c r="B156" s="61"/>
      <c r="C156" s="62"/>
      <c r="D156" s="63" t="s">
        <v>17</v>
      </c>
      <c r="E156" s="63" t="s">
        <v>19</v>
      </c>
      <c r="F156" s="55"/>
      <c r="G156" s="64"/>
      <c r="H156" s="65"/>
      <c r="I156" s="65"/>
      <c r="J156" s="65"/>
      <c r="K156" s="65"/>
      <c r="L156" s="55">
        <v>705.56</v>
      </c>
      <c r="M156" s="54"/>
    </row>
    <row r="157" spans="1:13">
      <c r="A157" s="60">
        <v>77</v>
      </c>
      <c r="B157" s="61" t="s">
        <v>45</v>
      </c>
      <c r="C157" s="62">
        <v>5</v>
      </c>
      <c r="D157" s="63" t="s">
        <v>17</v>
      </c>
      <c r="E157" s="63" t="s">
        <v>18</v>
      </c>
      <c r="F157" s="55"/>
      <c r="G157" s="64"/>
      <c r="H157" s="65"/>
      <c r="I157" s="65"/>
      <c r="J157" s="65"/>
      <c r="K157" s="65"/>
      <c r="L157" s="55">
        <v>292.12</v>
      </c>
      <c r="M157" s="71">
        <v>13.34</v>
      </c>
    </row>
    <row r="158" spans="1:13">
      <c r="A158" s="60"/>
      <c r="B158" s="61"/>
      <c r="C158" s="62"/>
      <c r="D158" s="63" t="s">
        <v>23</v>
      </c>
      <c r="E158" s="63" t="s">
        <v>19</v>
      </c>
      <c r="F158" s="55"/>
      <c r="G158" s="64"/>
      <c r="H158" s="65"/>
      <c r="I158" s="65"/>
      <c r="J158" s="65"/>
      <c r="K158" s="65"/>
      <c r="L158" s="60" t="s">
        <v>23</v>
      </c>
      <c r="M158" s="60"/>
    </row>
    <row r="159" spans="1:13">
      <c r="A159" s="60">
        <v>78</v>
      </c>
      <c r="B159" s="61" t="s">
        <v>45</v>
      </c>
      <c r="C159" s="62">
        <v>7</v>
      </c>
      <c r="D159" s="63" t="s">
        <v>17</v>
      </c>
      <c r="E159" s="63" t="s">
        <v>18</v>
      </c>
      <c r="F159" s="55"/>
      <c r="G159" s="64"/>
      <c r="H159" s="65"/>
      <c r="I159" s="65"/>
      <c r="J159" s="65"/>
      <c r="K159" s="65"/>
      <c r="L159" s="55">
        <v>271.5</v>
      </c>
      <c r="M159" s="54">
        <v>12.68</v>
      </c>
    </row>
    <row r="160" spans="1:13">
      <c r="A160" s="60"/>
      <c r="B160" s="61"/>
      <c r="C160" s="62"/>
      <c r="D160" s="63" t="s">
        <v>17</v>
      </c>
      <c r="E160" s="63" t="s">
        <v>19</v>
      </c>
      <c r="F160" s="55"/>
      <c r="G160" s="64"/>
      <c r="H160" s="65"/>
      <c r="I160" s="65"/>
      <c r="J160" s="65"/>
      <c r="K160" s="65"/>
      <c r="L160" s="55">
        <v>342.55</v>
      </c>
      <c r="M160" s="54"/>
    </row>
    <row r="161" spans="1:13">
      <c r="A161" s="60">
        <v>79</v>
      </c>
      <c r="B161" s="61" t="s">
        <v>45</v>
      </c>
      <c r="C161" s="62">
        <v>9</v>
      </c>
      <c r="D161" s="63" t="s">
        <v>17</v>
      </c>
      <c r="E161" s="63" t="s">
        <v>18</v>
      </c>
      <c r="F161" s="55"/>
      <c r="G161" s="64"/>
      <c r="H161" s="65"/>
      <c r="I161" s="65"/>
      <c r="J161" s="65"/>
      <c r="K161" s="65"/>
      <c r="L161" s="55">
        <v>283.52</v>
      </c>
      <c r="M161" s="54">
        <v>12.64</v>
      </c>
    </row>
    <row r="162" spans="1:13">
      <c r="A162" s="60"/>
      <c r="B162" s="61"/>
      <c r="C162" s="62"/>
      <c r="D162" s="63" t="s">
        <v>17</v>
      </c>
      <c r="E162" s="63" t="s">
        <v>19</v>
      </c>
      <c r="F162" s="55"/>
      <c r="G162" s="64"/>
      <c r="H162" s="65"/>
      <c r="I162" s="65"/>
      <c r="J162" s="65"/>
      <c r="K162" s="65"/>
      <c r="L162" s="65">
        <v>592</v>
      </c>
      <c r="M162" s="54"/>
    </row>
    <row r="163" spans="1:13">
      <c r="A163" s="60">
        <v>80</v>
      </c>
      <c r="B163" s="61" t="s">
        <v>45</v>
      </c>
      <c r="C163" s="62">
        <v>11</v>
      </c>
      <c r="D163" s="63" t="s">
        <v>17</v>
      </c>
      <c r="E163" s="63" t="s">
        <v>18</v>
      </c>
      <c r="F163" s="55"/>
      <c r="G163" s="64"/>
      <c r="H163" s="65"/>
      <c r="I163" s="65"/>
      <c r="J163" s="65"/>
      <c r="K163" s="65"/>
      <c r="L163" s="55">
        <v>277</v>
      </c>
      <c r="M163" s="54">
        <v>28.63</v>
      </c>
    </row>
    <row r="164" spans="1:13">
      <c r="A164" s="60"/>
      <c r="B164" s="61"/>
      <c r="C164" s="62"/>
      <c r="D164" s="63" t="s">
        <v>17</v>
      </c>
      <c r="E164" s="63" t="s">
        <v>19</v>
      </c>
      <c r="F164" s="55"/>
      <c r="G164" s="64"/>
      <c r="H164" s="65"/>
      <c r="I164" s="65"/>
      <c r="J164" s="65"/>
      <c r="K164" s="65"/>
      <c r="L164" s="65">
        <v>1173</v>
      </c>
      <c r="M164" s="54"/>
    </row>
    <row r="165" spans="1:13">
      <c r="A165" s="60">
        <v>81</v>
      </c>
      <c r="B165" s="61" t="s">
        <v>45</v>
      </c>
      <c r="C165" s="62">
        <v>13</v>
      </c>
      <c r="D165" s="63" t="s">
        <v>17</v>
      </c>
      <c r="E165" s="63" t="s">
        <v>18</v>
      </c>
      <c r="F165" s="55"/>
      <c r="G165" s="64"/>
      <c r="H165" s="65"/>
      <c r="I165" s="65"/>
      <c r="J165" s="65"/>
      <c r="K165" s="65"/>
      <c r="L165" s="55">
        <v>234.9</v>
      </c>
      <c r="M165" s="71">
        <v>22.53</v>
      </c>
    </row>
    <row r="166" spans="1:13">
      <c r="A166" s="60"/>
      <c r="B166" s="61"/>
      <c r="C166" s="62"/>
      <c r="D166" s="63" t="s">
        <v>17</v>
      </c>
      <c r="E166" s="63" t="s">
        <v>19</v>
      </c>
      <c r="F166" s="55"/>
      <c r="G166" s="64"/>
      <c r="H166" s="65"/>
      <c r="I166" s="65"/>
      <c r="J166" s="65"/>
      <c r="K166" s="65"/>
      <c r="L166" s="55">
        <v>438.26</v>
      </c>
      <c r="M166" s="54"/>
    </row>
    <row r="167" spans="1:13">
      <c r="A167" s="60">
        <v>82</v>
      </c>
      <c r="B167" s="61" t="s">
        <v>46</v>
      </c>
      <c r="C167" s="62">
        <v>40</v>
      </c>
      <c r="D167" s="63"/>
      <c r="E167" s="63"/>
      <c r="F167" s="55"/>
      <c r="G167" s="64"/>
      <c r="H167" s="65"/>
      <c r="I167" s="65"/>
      <c r="J167" s="65"/>
      <c r="K167" s="65"/>
      <c r="L167" s="55"/>
      <c r="M167" s="54"/>
    </row>
    <row r="168" spans="1:13">
      <c r="A168" s="60"/>
      <c r="B168" s="61"/>
      <c r="C168" s="62"/>
      <c r="D168" s="63" t="s">
        <v>17</v>
      </c>
      <c r="E168" s="63" t="s">
        <v>19</v>
      </c>
      <c r="F168" s="55">
        <v>5.36</v>
      </c>
      <c r="G168" s="64">
        <v>3.3000000000000002E-2</v>
      </c>
      <c r="H168" s="65"/>
      <c r="I168" s="65">
        <v>0</v>
      </c>
      <c r="J168" s="65"/>
      <c r="K168" s="65">
        <v>18.03</v>
      </c>
      <c r="L168" s="70">
        <v>578</v>
      </c>
      <c r="M168" s="54"/>
    </row>
    <row r="169" spans="1:13">
      <c r="A169" s="60">
        <v>83</v>
      </c>
      <c r="B169" s="61" t="s">
        <v>47</v>
      </c>
      <c r="C169" s="62">
        <v>4</v>
      </c>
      <c r="D169" s="63" t="s">
        <v>23</v>
      </c>
      <c r="E169" s="63" t="s">
        <v>18</v>
      </c>
      <c r="F169" s="55"/>
      <c r="G169" s="64"/>
      <c r="H169" s="65"/>
      <c r="I169" s="65"/>
      <c r="J169" s="65"/>
      <c r="K169" s="65"/>
      <c r="L169" s="60" t="s">
        <v>23</v>
      </c>
      <c r="M169" s="60"/>
    </row>
    <row r="170" spans="1:13">
      <c r="A170" s="60"/>
      <c r="B170" s="61"/>
      <c r="C170" s="62"/>
      <c r="D170" s="63" t="s">
        <v>17</v>
      </c>
      <c r="E170" s="63" t="s">
        <v>19</v>
      </c>
      <c r="F170" s="55"/>
      <c r="G170" s="64"/>
      <c r="H170" s="65"/>
      <c r="I170" s="65"/>
      <c r="J170" s="65"/>
      <c r="K170" s="65"/>
      <c r="L170" s="70">
        <v>1622</v>
      </c>
      <c r="M170" s="54"/>
    </row>
    <row r="171" spans="1:13">
      <c r="A171" s="60">
        <v>84</v>
      </c>
      <c r="B171" s="61" t="s">
        <v>47</v>
      </c>
      <c r="C171" s="62">
        <v>5</v>
      </c>
      <c r="D171" s="63" t="s">
        <v>17</v>
      </c>
      <c r="E171" s="63" t="s">
        <v>18</v>
      </c>
      <c r="F171" s="55">
        <v>3.14</v>
      </c>
      <c r="G171" s="64">
        <v>3.3000000000000002E-2</v>
      </c>
      <c r="H171" s="65">
        <v>676.2</v>
      </c>
      <c r="I171" s="65">
        <v>22.314600000000002</v>
      </c>
      <c r="J171" s="65">
        <v>0</v>
      </c>
      <c r="K171" s="65">
        <v>114.58</v>
      </c>
      <c r="L171" s="55">
        <v>272.12</v>
      </c>
      <c r="M171" s="54">
        <v>13.08</v>
      </c>
    </row>
    <row r="172" spans="1:13">
      <c r="A172" s="60"/>
      <c r="B172" s="61"/>
      <c r="C172" s="62"/>
      <c r="D172" s="63" t="s">
        <v>17</v>
      </c>
      <c r="E172" s="63" t="s">
        <v>19</v>
      </c>
      <c r="F172" s="55">
        <v>5.36</v>
      </c>
      <c r="G172" s="64">
        <v>3.3000000000000002E-2</v>
      </c>
      <c r="H172" s="65"/>
      <c r="I172" s="65">
        <v>22.314600000000002</v>
      </c>
      <c r="J172" s="65"/>
      <c r="K172" s="65">
        <v>18.03</v>
      </c>
      <c r="L172" s="70">
        <v>483</v>
      </c>
      <c r="M172" s="54"/>
    </row>
    <row r="173" spans="1:13">
      <c r="A173" s="60">
        <v>85</v>
      </c>
      <c r="B173" s="61" t="s">
        <v>47</v>
      </c>
      <c r="C173" s="62">
        <v>7</v>
      </c>
      <c r="D173" s="63" t="s">
        <v>23</v>
      </c>
      <c r="E173" s="63" t="s">
        <v>18</v>
      </c>
      <c r="F173" s="55">
        <v>3.14</v>
      </c>
      <c r="G173" s="64">
        <v>3.3000000000000002E-2</v>
      </c>
      <c r="H173" s="65">
        <v>676.2</v>
      </c>
      <c r="I173" s="65">
        <v>22.314600000000002</v>
      </c>
      <c r="J173" s="65">
        <v>0</v>
      </c>
      <c r="K173" s="65">
        <v>114.58</v>
      </c>
      <c r="L173" s="60" t="s">
        <v>23</v>
      </c>
      <c r="M173" s="60"/>
    </row>
    <row r="174" spans="1:13">
      <c r="A174" s="60"/>
      <c r="B174" s="61"/>
      <c r="C174" s="62"/>
      <c r="D174" s="63" t="s">
        <v>17</v>
      </c>
      <c r="E174" s="63" t="s">
        <v>19</v>
      </c>
      <c r="F174" s="55">
        <v>5.36</v>
      </c>
      <c r="G174" s="64">
        <v>3.3000000000000002E-2</v>
      </c>
      <c r="H174" s="65"/>
      <c r="I174" s="65">
        <v>22.314600000000002</v>
      </c>
      <c r="J174" s="65"/>
      <c r="K174" s="65">
        <v>18.03</v>
      </c>
      <c r="L174" s="70">
        <v>455</v>
      </c>
      <c r="M174" s="54"/>
    </row>
    <row r="175" spans="1:13">
      <c r="A175" s="60">
        <v>86</v>
      </c>
      <c r="B175" s="61" t="s">
        <v>47</v>
      </c>
      <c r="C175" s="62">
        <v>9</v>
      </c>
      <c r="D175" s="63" t="s">
        <v>17</v>
      </c>
      <c r="E175" s="63" t="s">
        <v>18</v>
      </c>
      <c r="F175" s="55">
        <v>3.14</v>
      </c>
      <c r="G175" s="64">
        <v>3.3000000000000002E-2</v>
      </c>
      <c r="H175" s="65">
        <v>676.2</v>
      </c>
      <c r="I175" s="65">
        <v>22.314600000000002</v>
      </c>
      <c r="J175" s="65">
        <v>0</v>
      </c>
      <c r="K175" s="65">
        <v>114.58</v>
      </c>
      <c r="L175" s="55">
        <f>49.2+107.63</f>
        <v>156.82999999999998</v>
      </c>
      <c r="M175" s="54">
        <f>4.21+11.32</f>
        <v>15.530000000000001</v>
      </c>
    </row>
    <row r="176" spans="1:13">
      <c r="A176" s="60"/>
      <c r="B176" s="61"/>
      <c r="C176" s="62"/>
      <c r="D176" s="63" t="s">
        <v>17</v>
      </c>
      <c r="E176" s="63" t="s">
        <v>19</v>
      </c>
      <c r="F176" s="55">
        <v>5.36</v>
      </c>
      <c r="G176" s="64">
        <v>3.3000000000000002E-2</v>
      </c>
      <c r="H176" s="65"/>
      <c r="I176" s="65">
        <v>22.314600000000002</v>
      </c>
      <c r="J176" s="65"/>
      <c r="K176" s="65">
        <v>18.03</v>
      </c>
      <c r="L176" s="70">
        <v>366</v>
      </c>
      <c r="M176" s="54"/>
    </row>
    <row r="177" spans="1:13">
      <c r="A177" s="60">
        <v>87</v>
      </c>
      <c r="B177" s="61" t="s">
        <v>47</v>
      </c>
      <c r="C177" s="62">
        <v>15</v>
      </c>
      <c r="D177" s="63" t="s">
        <v>17</v>
      </c>
      <c r="E177" s="63" t="s">
        <v>18</v>
      </c>
      <c r="F177" s="55"/>
      <c r="G177" s="64"/>
      <c r="H177" s="65"/>
      <c r="I177" s="65"/>
      <c r="J177" s="65"/>
      <c r="K177" s="65"/>
      <c r="L177" s="55">
        <v>30.92</v>
      </c>
      <c r="M177" s="54">
        <v>6.93</v>
      </c>
    </row>
    <row r="178" spans="1:13">
      <c r="A178" s="60"/>
      <c r="B178" s="61"/>
      <c r="C178" s="62"/>
      <c r="D178" s="63" t="s">
        <v>23</v>
      </c>
      <c r="E178" s="63" t="s">
        <v>19</v>
      </c>
      <c r="F178" s="55"/>
      <c r="G178" s="64"/>
      <c r="H178" s="65"/>
      <c r="I178" s="65"/>
      <c r="J178" s="65"/>
      <c r="K178" s="65"/>
      <c r="L178" s="73" t="s">
        <v>23</v>
      </c>
      <c r="M178" s="73"/>
    </row>
    <row r="179" spans="1:13">
      <c r="A179" s="60">
        <v>88</v>
      </c>
      <c r="B179" s="61" t="s">
        <v>48</v>
      </c>
      <c r="C179" s="62">
        <v>2</v>
      </c>
      <c r="D179" s="63" t="s">
        <v>17</v>
      </c>
      <c r="E179" s="63" t="s">
        <v>21</v>
      </c>
      <c r="F179" s="55"/>
      <c r="G179" s="64"/>
      <c r="H179" s="65"/>
      <c r="I179" s="65"/>
      <c r="J179" s="65"/>
      <c r="K179" s="65"/>
      <c r="L179" s="55">
        <v>274.60000000000002</v>
      </c>
      <c r="M179" s="54">
        <v>11.2</v>
      </c>
    </row>
    <row r="180" spans="1:13">
      <c r="A180" s="60"/>
      <c r="B180" s="61"/>
      <c r="C180" s="62"/>
      <c r="D180" s="63" t="s">
        <v>17</v>
      </c>
      <c r="E180" s="63" t="s">
        <v>19</v>
      </c>
      <c r="F180" s="55"/>
      <c r="G180" s="64"/>
      <c r="H180" s="65"/>
      <c r="I180" s="65"/>
      <c r="J180" s="65"/>
      <c r="K180" s="65"/>
      <c r="L180" s="55">
        <v>424.25</v>
      </c>
      <c r="M180" s="54"/>
    </row>
    <row r="181" spans="1:13">
      <c r="A181" s="60">
        <v>89</v>
      </c>
      <c r="B181" s="61" t="s">
        <v>48</v>
      </c>
      <c r="C181" s="62">
        <v>5</v>
      </c>
      <c r="D181" s="63" t="s">
        <v>23</v>
      </c>
      <c r="E181" s="63" t="s">
        <v>21</v>
      </c>
      <c r="F181" s="55"/>
      <c r="G181" s="64"/>
      <c r="H181" s="65"/>
      <c r="I181" s="65"/>
      <c r="J181" s="65"/>
      <c r="K181" s="65"/>
      <c r="L181" s="60" t="s">
        <v>23</v>
      </c>
      <c r="M181" s="60"/>
    </row>
    <row r="182" spans="1:13">
      <c r="A182" s="60"/>
      <c r="B182" s="61"/>
      <c r="C182" s="62"/>
      <c r="D182" s="63" t="s">
        <v>23</v>
      </c>
      <c r="E182" s="63" t="s">
        <v>19</v>
      </c>
      <c r="F182" s="55"/>
      <c r="G182" s="64"/>
      <c r="H182" s="65"/>
      <c r="I182" s="65"/>
      <c r="J182" s="65"/>
      <c r="K182" s="65"/>
      <c r="L182" s="73" t="s">
        <v>23</v>
      </c>
      <c r="M182" s="73"/>
    </row>
    <row r="183" spans="1:13">
      <c r="A183" s="60">
        <v>90</v>
      </c>
      <c r="B183" s="61" t="s">
        <v>48</v>
      </c>
      <c r="C183" s="62">
        <v>7</v>
      </c>
      <c r="D183" s="63" t="s">
        <v>17</v>
      </c>
      <c r="E183" s="63" t="s">
        <v>21</v>
      </c>
      <c r="F183" s="55"/>
      <c r="G183" s="64"/>
      <c r="H183" s="65"/>
      <c r="I183" s="65"/>
      <c r="J183" s="65"/>
      <c r="K183" s="65"/>
      <c r="L183" s="55">
        <v>484.9</v>
      </c>
      <c r="M183" s="54">
        <v>20.36</v>
      </c>
    </row>
    <row r="184" spans="1:13">
      <c r="A184" s="60"/>
      <c r="B184" s="61"/>
      <c r="C184" s="62"/>
      <c r="D184" s="63" t="s">
        <v>17</v>
      </c>
      <c r="E184" s="63" t="s">
        <v>19</v>
      </c>
      <c r="F184" s="55"/>
      <c r="G184" s="64"/>
      <c r="H184" s="65"/>
      <c r="I184" s="65"/>
      <c r="J184" s="65"/>
      <c r="K184" s="65"/>
      <c r="L184" s="55">
        <v>736.75</v>
      </c>
      <c r="M184" s="54"/>
    </row>
    <row r="185" spans="1:13">
      <c r="A185" s="60">
        <v>91</v>
      </c>
      <c r="B185" s="61" t="s">
        <v>48</v>
      </c>
      <c r="C185" s="62">
        <v>8</v>
      </c>
      <c r="D185" s="63" t="s">
        <v>17</v>
      </c>
      <c r="E185" s="63" t="s">
        <v>21</v>
      </c>
      <c r="F185" s="55"/>
      <c r="G185" s="64"/>
      <c r="H185" s="65"/>
      <c r="I185" s="65"/>
      <c r="J185" s="65"/>
      <c r="K185" s="65"/>
      <c r="L185" s="55">
        <f>23.11+67.6+18.16+56.25</f>
        <v>165.12</v>
      </c>
      <c r="M185" s="54">
        <f>1.69+5.66+1.61+5.72</f>
        <v>14.68</v>
      </c>
    </row>
    <row r="186" spans="1:13">
      <c r="A186" s="60"/>
      <c r="B186" s="61"/>
      <c r="C186" s="62"/>
      <c r="D186" s="63" t="s">
        <v>17</v>
      </c>
      <c r="E186" s="63" t="s">
        <v>19</v>
      </c>
      <c r="F186" s="55"/>
      <c r="G186" s="64"/>
      <c r="H186" s="65"/>
      <c r="I186" s="65"/>
      <c r="J186" s="65"/>
      <c r="K186" s="65"/>
      <c r="L186" s="55">
        <v>303.97000000000003</v>
      </c>
      <c r="M186" s="54"/>
    </row>
    <row r="188" spans="1:13">
      <c r="A188" s="47" t="s">
        <v>49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</sheetData>
  <mergeCells count="321">
    <mergeCell ref="L181:M181"/>
    <mergeCell ref="L48:M48"/>
    <mergeCell ref="L140:M140"/>
    <mergeCell ref="L182:M182"/>
    <mergeCell ref="A169:A170"/>
    <mergeCell ref="C169:C170"/>
    <mergeCell ref="L169:M169"/>
    <mergeCell ref="B153:B154"/>
    <mergeCell ref="C153:C154"/>
    <mergeCell ref="C165:C166"/>
    <mergeCell ref="A167:A168"/>
    <mergeCell ref="B167:B168"/>
    <mergeCell ref="B159:B160"/>
    <mergeCell ref="C159:C160"/>
    <mergeCell ref="A147:A148"/>
    <mergeCell ref="B147:B148"/>
    <mergeCell ref="C147:C148"/>
    <mergeCell ref="L147:M147"/>
    <mergeCell ref="A155:A156"/>
    <mergeCell ref="B155:B156"/>
    <mergeCell ref="C155:C156"/>
    <mergeCell ref="A151:A152"/>
    <mergeCell ref="C151:C152"/>
    <mergeCell ref="A153:A154"/>
    <mergeCell ref="A143:A144"/>
    <mergeCell ref="B143:B144"/>
    <mergeCell ref="C143:C144"/>
    <mergeCell ref="C177:C178"/>
    <mergeCell ref="A177:A178"/>
    <mergeCell ref="L173:M173"/>
    <mergeCell ref="A175:A176"/>
    <mergeCell ref="B175:B176"/>
    <mergeCell ref="C175:C176"/>
    <mergeCell ref="A165:A166"/>
    <mergeCell ref="B165:B166"/>
    <mergeCell ref="B169:B170"/>
    <mergeCell ref="C173:C174"/>
    <mergeCell ref="B177:B178"/>
    <mergeCell ref="C167:C168"/>
    <mergeCell ref="A161:A162"/>
    <mergeCell ref="B161:B162"/>
    <mergeCell ref="C161:C162"/>
    <mergeCell ref="A163:A164"/>
    <mergeCell ref="B163:B164"/>
    <mergeCell ref="C163:C164"/>
    <mergeCell ref="A157:A158"/>
    <mergeCell ref="B157:B158"/>
    <mergeCell ref="C157:C158"/>
    <mergeCell ref="L158:M158"/>
    <mergeCell ref="A159:A160"/>
    <mergeCell ref="A185:A186"/>
    <mergeCell ref="B185:B186"/>
    <mergeCell ref="C185:C186"/>
    <mergeCell ref="A188:M188"/>
    <mergeCell ref="B127:B128"/>
    <mergeCell ref="C127:C128"/>
    <mergeCell ref="A127:A128"/>
    <mergeCell ref="L128:M128"/>
    <mergeCell ref="L148:M148"/>
    <mergeCell ref="B151:B152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71:A172"/>
    <mergeCell ref="B171:B172"/>
    <mergeCell ref="C171:C172"/>
    <mergeCell ref="A173:A174"/>
    <mergeCell ref="B173:B174"/>
    <mergeCell ref="A145:A146"/>
    <mergeCell ref="B145:B146"/>
    <mergeCell ref="C145:C146"/>
    <mergeCell ref="L137:M137"/>
    <mergeCell ref="A139:A140"/>
    <mergeCell ref="B139:B140"/>
    <mergeCell ref="C139:C140"/>
    <mergeCell ref="A141:A142"/>
    <mergeCell ref="B141:B142"/>
    <mergeCell ref="C141:C142"/>
    <mergeCell ref="A135:A136"/>
    <mergeCell ref="B135:B136"/>
    <mergeCell ref="C135:C136"/>
    <mergeCell ref="A137:A138"/>
    <mergeCell ref="B137:B138"/>
    <mergeCell ref="C137:C138"/>
    <mergeCell ref="A131:A132"/>
    <mergeCell ref="B131:B132"/>
    <mergeCell ref="C131:C132"/>
    <mergeCell ref="A133:A134"/>
    <mergeCell ref="B133:B134"/>
    <mergeCell ref="C133:C134"/>
    <mergeCell ref="A125:A126"/>
    <mergeCell ref="B125:B126"/>
    <mergeCell ref="C125:C126"/>
    <mergeCell ref="L125:M126"/>
    <mergeCell ref="A129:A130"/>
    <mergeCell ref="B129:B130"/>
    <mergeCell ref="C129:C130"/>
    <mergeCell ref="L120:M120"/>
    <mergeCell ref="A121:A122"/>
    <mergeCell ref="B121:B122"/>
    <mergeCell ref="C121:C122"/>
    <mergeCell ref="L122:M122"/>
    <mergeCell ref="A123:A124"/>
    <mergeCell ref="B123:B124"/>
    <mergeCell ref="C123:C124"/>
    <mergeCell ref="A117:A118"/>
    <mergeCell ref="B117:B118"/>
    <mergeCell ref="C117:C118"/>
    <mergeCell ref="A119:A120"/>
    <mergeCell ref="B119:B120"/>
    <mergeCell ref="C119:C120"/>
    <mergeCell ref="A113:A114"/>
    <mergeCell ref="B113:B114"/>
    <mergeCell ref="C113:C114"/>
    <mergeCell ref="A115:A116"/>
    <mergeCell ref="B115:B116"/>
    <mergeCell ref="C115:C116"/>
    <mergeCell ref="B111:B112"/>
    <mergeCell ref="C111:C112"/>
    <mergeCell ref="A111:A112"/>
    <mergeCell ref="A105:A106"/>
    <mergeCell ref="B105:B106"/>
    <mergeCell ref="C105:C106"/>
    <mergeCell ref="A109:A110"/>
    <mergeCell ref="B109:B110"/>
    <mergeCell ref="C109:C110"/>
    <mergeCell ref="B107:B108"/>
    <mergeCell ref="C107:C108"/>
    <mergeCell ref="A107:A108"/>
    <mergeCell ref="A101:A102"/>
    <mergeCell ref="B101:B102"/>
    <mergeCell ref="C101:C102"/>
    <mergeCell ref="A103:A104"/>
    <mergeCell ref="B103:B104"/>
    <mergeCell ref="C103:C104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89:A90"/>
    <mergeCell ref="B89:B90"/>
    <mergeCell ref="C89:C90"/>
    <mergeCell ref="L90:M90"/>
    <mergeCell ref="A91:A92"/>
    <mergeCell ref="B91:B92"/>
    <mergeCell ref="C91:C92"/>
    <mergeCell ref="A85:A86"/>
    <mergeCell ref="B85:B86"/>
    <mergeCell ref="C85:C86"/>
    <mergeCell ref="A87:A88"/>
    <mergeCell ref="B87:B88"/>
    <mergeCell ref="C87:C88"/>
    <mergeCell ref="A81:A82"/>
    <mergeCell ref="B81:B82"/>
    <mergeCell ref="C81:C82"/>
    <mergeCell ref="A83:A84"/>
    <mergeCell ref="B83:B84"/>
    <mergeCell ref="C83:C84"/>
    <mergeCell ref="A77:A78"/>
    <mergeCell ref="B77:B78"/>
    <mergeCell ref="C77:C78"/>
    <mergeCell ref="L78:M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L76:M76"/>
    <mergeCell ref="A69:A70"/>
    <mergeCell ref="B69:B70"/>
    <mergeCell ref="C69:C70"/>
    <mergeCell ref="L70:M70"/>
    <mergeCell ref="A71:A72"/>
    <mergeCell ref="B71:B72"/>
    <mergeCell ref="C71:C72"/>
    <mergeCell ref="L72:M72"/>
    <mergeCell ref="A65:A66"/>
    <mergeCell ref="B65:B66"/>
    <mergeCell ref="C65:C66"/>
    <mergeCell ref="A67:A68"/>
    <mergeCell ref="B67:B68"/>
    <mergeCell ref="C67:C68"/>
    <mergeCell ref="L60:M60"/>
    <mergeCell ref="A61:A62"/>
    <mergeCell ref="B61:B62"/>
    <mergeCell ref="C61:C62"/>
    <mergeCell ref="L62:M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L54:M54"/>
    <mergeCell ref="A55:A56"/>
    <mergeCell ref="B55:B56"/>
    <mergeCell ref="C55:C56"/>
    <mergeCell ref="A49:A50"/>
    <mergeCell ref="B49:B50"/>
    <mergeCell ref="C49:C50"/>
    <mergeCell ref="L50:M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L42:M42"/>
    <mergeCell ref="A43:A44"/>
    <mergeCell ref="B43:B44"/>
    <mergeCell ref="C43:C44"/>
    <mergeCell ref="L36:M36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L23:M23"/>
    <mergeCell ref="A25:A26"/>
    <mergeCell ref="B25:B26"/>
    <mergeCell ref="C25:C26"/>
    <mergeCell ref="A27:A28"/>
    <mergeCell ref="B27:B28"/>
    <mergeCell ref="C27:C28"/>
    <mergeCell ref="L28:M28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9:A10"/>
    <mergeCell ref="B9:B10"/>
    <mergeCell ref="C9:C10"/>
    <mergeCell ref="A21:A22"/>
    <mergeCell ref="B21:B22"/>
    <mergeCell ref="C21:C22"/>
    <mergeCell ref="M2:M3"/>
    <mergeCell ref="A5:A6"/>
    <mergeCell ref="B5:B6"/>
    <mergeCell ref="C5:C6"/>
    <mergeCell ref="A7:A8"/>
    <mergeCell ref="B7:B8"/>
    <mergeCell ref="C7:C8"/>
    <mergeCell ref="L8:M8"/>
    <mergeCell ref="A13:A14"/>
    <mergeCell ref="B13:B14"/>
    <mergeCell ref="C13:C14"/>
    <mergeCell ref="L154:M154"/>
    <mergeCell ref="L178:M178"/>
    <mergeCell ref="L97:M97"/>
    <mergeCell ref="L99:M99"/>
    <mergeCell ref="L103:M103"/>
    <mergeCell ref="B149:B150"/>
    <mergeCell ref="C149:C150"/>
    <mergeCell ref="L149:M149"/>
    <mergeCell ref="A1:M1"/>
    <mergeCell ref="A2:A3"/>
    <mergeCell ref="B2:C2"/>
    <mergeCell ref="D2:D3"/>
    <mergeCell ref="E2:E3"/>
    <mergeCell ref="F2:G2"/>
    <mergeCell ref="H2:J2"/>
    <mergeCell ref="K2:K3"/>
    <mergeCell ref="L2:L3"/>
    <mergeCell ref="A149:A150"/>
    <mergeCell ref="L98:M98"/>
    <mergeCell ref="L10:M10"/>
    <mergeCell ref="A11:A12"/>
    <mergeCell ref="B11:B12"/>
    <mergeCell ref="C11:C12"/>
    <mergeCell ref="L12:M12"/>
  </mergeCells>
  <pageMargins left="0.70866141732283472" right="0.70866141732283472" top="0.78740157480314965" bottom="0.59055118110236227" header="0.31496062992125984" footer="0.31496062992125984"/>
  <pageSetup paperSize="9" orientation="portrait" horizontalDpi="180" verticalDpi="180" r:id="rId1"/>
  <rowBreaks count="2" manualBreakCount="2">
    <brk id="96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="112" zoomScaleSheetLayoutView="112" workbookViewId="0">
      <selection activeCell="D12" sqref="D12"/>
    </sheetView>
  </sheetViews>
  <sheetFormatPr defaultRowHeight="15"/>
  <cols>
    <col min="1" max="1" width="3.85546875" style="32" customWidth="1"/>
    <col min="2" max="2" width="27.7109375" style="32" customWidth="1"/>
    <col min="3" max="3" width="6.28515625" style="32" customWidth="1"/>
    <col min="4" max="4" width="10.28515625" style="32" customWidth="1"/>
    <col min="5" max="5" width="9.140625" style="32" customWidth="1"/>
    <col min="6" max="11" width="9.140625" style="32" hidden="1" customWidth="1"/>
    <col min="12" max="12" width="9.85546875" style="32" customWidth="1"/>
    <col min="13" max="16384" width="9.140625" style="32"/>
  </cols>
  <sheetData>
    <row r="1" spans="1:12" ht="52.5" customHeight="1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50" t="s">
        <v>0</v>
      </c>
      <c r="B2" s="51" t="s">
        <v>1</v>
      </c>
      <c r="C2" s="51"/>
      <c r="D2" s="51" t="s">
        <v>2</v>
      </c>
      <c r="E2" s="51" t="s">
        <v>3</v>
      </c>
      <c r="F2" s="52" t="s">
        <v>4</v>
      </c>
      <c r="G2" s="52"/>
      <c r="H2" s="52" t="s">
        <v>5</v>
      </c>
      <c r="I2" s="52"/>
      <c r="J2" s="52"/>
      <c r="K2" s="51" t="s">
        <v>6</v>
      </c>
      <c r="L2" s="53" t="s">
        <v>7</v>
      </c>
    </row>
    <row r="3" spans="1:12" ht="75" customHeight="1">
      <c r="A3" s="50"/>
      <c r="B3" s="38" t="s">
        <v>9</v>
      </c>
      <c r="C3" s="38" t="s">
        <v>10</v>
      </c>
      <c r="D3" s="51"/>
      <c r="E3" s="51"/>
      <c r="F3" s="4" t="s">
        <v>11</v>
      </c>
      <c r="G3" s="5" t="s">
        <v>12</v>
      </c>
      <c r="H3" s="6" t="s">
        <v>13</v>
      </c>
      <c r="I3" s="6" t="s">
        <v>14</v>
      </c>
      <c r="J3" s="6" t="s">
        <v>15</v>
      </c>
      <c r="K3" s="51"/>
      <c r="L3" s="53"/>
    </row>
    <row r="4" spans="1:12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9"/>
      <c r="G4" s="7"/>
      <c r="H4" s="38"/>
      <c r="I4" s="38"/>
      <c r="J4" s="38"/>
      <c r="K4" s="38"/>
      <c r="L4" s="8">
        <v>6</v>
      </c>
    </row>
    <row r="5" spans="1:12">
      <c r="A5" s="9">
        <v>1</v>
      </c>
      <c r="B5" s="10" t="s">
        <v>24</v>
      </c>
      <c r="C5" s="9">
        <v>3</v>
      </c>
      <c r="D5" s="9" t="s">
        <v>17</v>
      </c>
      <c r="E5" s="9" t="s">
        <v>19</v>
      </c>
      <c r="F5" s="11"/>
      <c r="G5" s="12"/>
      <c r="H5" s="12"/>
      <c r="I5" s="12"/>
      <c r="J5" s="12"/>
      <c r="K5" s="12"/>
      <c r="L5" s="13">
        <v>1310</v>
      </c>
    </row>
    <row r="6" spans="1:12">
      <c r="A6" s="9">
        <v>2</v>
      </c>
      <c r="B6" s="10" t="s">
        <v>24</v>
      </c>
      <c r="C6" s="9">
        <v>5</v>
      </c>
      <c r="D6" s="9" t="s">
        <v>17</v>
      </c>
      <c r="E6" s="9" t="s">
        <v>19</v>
      </c>
      <c r="F6" s="11"/>
      <c r="G6" s="12"/>
      <c r="H6" s="12"/>
      <c r="I6" s="12"/>
      <c r="J6" s="12"/>
      <c r="K6" s="12"/>
      <c r="L6" s="13">
        <v>1273</v>
      </c>
    </row>
    <row r="7" spans="1:12">
      <c r="A7" s="9">
        <v>3</v>
      </c>
      <c r="B7" s="10" t="s">
        <v>24</v>
      </c>
      <c r="C7" s="9">
        <v>9</v>
      </c>
      <c r="D7" s="9" t="s">
        <v>17</v>
      </c>
      <c r="E7" s="9" t="s">
        <v>19</v>
      </c>
      <c r="F7" s="11"/>
      <c r="G7" s="12"/>
      <c r="H7" s="12"/>
      <c r="I7" s="12"/>
      <c r="J7" s="12"/>
      <c r="K7" s="12"/>
      <c r="L7" s="13">
        <v>1842</v>
      </c>
    </row>
    <row r="8" spans="1:12">
      <c r="A8" s="9">
        <v>4</v>
      </c>
      <c r="B8" s="10" t="s">
        <v>24</v>
      </c>
      <c r="C8" s="9">
        <v>11</v>
      </c>
      <c r="D8" s="9" t="s">
        <v>17</v>
      </c>
      <c r="E8" s="9" t="s">
        <v>19</v>
      </c>
      <c r="F8" s="11"/>
      <c r="G8" s="12"/>
      <c r="H8" s="12"/>
      <c r="I8" s="12"/>
      <c r="J8" s="12"/>
      <c r="K8" s="12"/>
      <c r="L8" s="13">
        <v>1638</v>
      </c>
    </row>
    <row r="9" spans="1:12">
      <c r="A9" s="9">
        <v>5</v>
      </c>
      <c r="B9" s="10" t="s">
        <v>24</v>
      </c>
      <c r="C9" s="9">
        <v>14</v>
      </c>
      <c r="D9" s="9" t="s">
        <v>17</v>
      </c>
      <c r="E9" s="9" t="s">
        <v>19</v>
      </c>
      <c r="F9" s="11"/>
      <c r="G9" s="12"/>
      <c r="H9" s="12"/>
      <c r="I9" s="12"/>
      <c r="J9" s="12"/>
      <c r="K9" s="12"/>
      <c r="L9" s="13">
        <v>1632</v>
      </c>
    </row>
    <row r="10" spans="1:12">
      <c r="A10" s="9">
        <v>6</v>
      </c>
      <c r="B10" s="10" t="s">
        <v>24</v>
      </c>
      <c r="C10" s="9">
        <v>21</v>
      </c>
      <c r="D10" s="9" t="s">
        <v>17</v>
      </c>
      <c r="E10" s="9" t="s">
        <v>19</v>
      </c>
      <c r="F10" s="11"/>
      <c r="G10" s="12"/>
      <c r="H10" s="12"/>
      <c r="I10" s="12"/>
      <c r="J10" s="12"/>
      <c r="K10" s="12"/>
      <c r="L10" s="13">
        <v>1878</v>
      </c>
    </row>
    <row r="11" spans="1:12">
      <c r="A11" s="9">
        <v>7</v>
      </c>
      <c r="B11" s="14" t="s">
        <v>24</v>
      </c>
      <c r="C11" s="15">
        <v>22</v>
      </c>
      <c r="D11" s="9" t="s">
        <v>17</v>
      </c>
      <c r="E11" s="9" t="s">
        <v>19</v>
      </c>
      <c r="F11" s="16">
        <v>7.5</v>
      </c>
      <c r="G11" s="17">
        <v>6.4000000000000001E-2</v>
      </c>
      <c r="H11" s="17">
        <v>291</v>
      </c>
      <c r="I11" s="17">
        <f>G11*H11</f>
        <v>18.623999999999999</v>
      </c>
      <c r="J11" s="17">
        <v>0</v>
      </c>
      <c r="K11" s="17">
        <v>18.03</v>
      </c>
      <c r="L11" s="13">
        <v>1286</v>
      </c>
    </row>
    <row r="12" spans="1:12">
      <c r="A12" s="9">
        <v>8</v>
      </c>
      <c r="B12" s="10" t="s">
        <v>24</v>
      </c>
      <c r="C12" s="9">
        <v>23</v>
      </c>
      <c r="D12" s="9" t="s">
        <v>17</v>
      </c>
      <c r="E12" s="9" t="s">
        <v>19</v>
      </c>
      <c r="F12" s="11"/>
      <c r="G12" s="12"/>
      <c r="H12" s="12"/>
      <c r="I12" s="12"/>
      <c r="J12" s="12"/>
      <c r="K12" s="12"/>
      <c r="L12" s="13">
        <v>1736</v>
      </c>
    </row>
    <row r="13" spans="1:12">
      <c r="A13" s="9">
        <v>9</v>
      </c>
      <c r="B13" s="14" t="s">
        <v>24</v>
      </c>
      <c r="C13" s="15">
        <v>29</v>
      </c>
      <c r="D13" s="9" t="s">
        <v>23</v>
      </c>
      <c r="E13" s="9" t="s">
        <v>19</v>
      </c>
      <c r="F13" s="16">
        <v>7.5</v>
      </c>
      <c r="G13" s="17">
        <v>5.6000000000000001E-2</v>
      </c>
      <c r="H13" s="17">
        <v>380.9</v>
      </c>
      <c r="I13" s="17">
        <f>G13*H13</f>
        <v>21.330400000000001</v>
      </c>
      <c r="J13" s="17">
        <v>0</v>
      </c>
      <c r="K13" s="17">
        <v>18.03</v>
      </c>
      <c r="L13" s="9" t="s">
        <v>23</v>
      </c>
    </row>
    <row r="14" spans="1:12">
      <c r="A14" s="9">
        <v>10</v>
      </c>
      <c r="B14" s="10" t="s">
        <v>24</v>
      </c>
      <c r="C14" s="9">
        <v>45</v>
      </c>
      <c r="D14" s="9" t="s">
        <v>17</v>
      </c>
      <c r="E14" s="9" t="s">
        <v>19</v>
      </c>
      <c r="F14" s="11"/>
      <c r="G14" s="12"/>
      <c r="H14" s="12"/>
      <c r="I14" s="12"/>
      <c r="J14" s="12"/>
      <c r="K14" s="12"/>
      <c r="L14" s="13">
        <v>1624</v>
      </c>
    </row>
    <row r="15" spans="1:12">
      <c r="A15" s="9">
        <v>11</v>
      </c>
      <c r="B15" s="10" t="s">
        <v>24</v>
      </c>
      <c r="C15" s="9">
        <v>47</v>
      </c>
      <c r="D15" s="9" t="s">
        <v>17</v>
      </c>
      <c r="E15" s="9" t="s">
        <v>19</v>
      </c>
      <c r="F15" s="11"/>
      <c r="G15" s="12"/>
      <c r="H15" s="12"/>
      <c r="I15" s="12"/>
      <c r="J15" s="12"/>
      <c r="K15" s="12"/>
      <c r="L15" s="13">
        <v>1723</v>
      </c>
    </row>
    <row r="16" spans="1:12">
      <c r="A16" s="9">
        <v>12</v>
      </c>
      <c r="B16" s="10" t="s">
        <v>51</v>
      </c>
      <c r="C16" s="9">
        <v>2</v>
      </c>
      <c r="D16" s="9" t="s">
        <v>17</v>
      </c>
      <c r="E16" s="9" t="s">
        <v>19</v>
      </c>
      <c r="F16" s="11"/>
      <c r="G16" s="12"/>
      <c r="H16" s="12"/>
      <c r="I16" s="12"/>
      <c r="J16" s="12"/>
      <c r="K16" s="12"/>
      <c r="L16" s="13">
        <v>998</v>
      </c>
    </row>
    <row r="17" spans="1:12">
      <c r="A17" s="9">
        <v>13</v>
      </c>
      <c r="B17" s="10" t="s">
        <v>51</v>
      </c>
      <c r="C17" s="9">
        <v>4</v>
      </c>
      <c r="D17" s="9" t="s">
        <v>17</v>
      </c>
      <c r="E17" s="9" t="s">
        <v>19</v>
      </c>
      <c r="F17" s="11"/>
      <c r="G17" s="12"/>
      <c r="H17" s="12"/>
      <c r="I17" s="12"/>
      <c r="J17" s="12"/>
      <c r="K17" s="12"/>
      <c r="L17" s="13">
        <v>669</v>
      </c>
    </row>
    <row r="18" spans="1:12">
      <c r="A18" s="9">
        <v>14</v>
      </c>
      <c r="B18" s="10" t="s">
        <v>27</v>
      </c>
      <c r="C18" s="9">
        <v>5</v>
      </c>
      <c r="D18" s="9" t="s">
        <v>17</v>
      </c>
      <c r="E18" s="9" t="s">
        <v>19</v>
      </c>
      <c r="F18" s="11"/>
      <c r="G18" s="12"/>
      <c r="H18" s="12"/>
      <c r="I18" s="12"/>
      <c r="J18" s="12"/>
      <c r="K18" s="12"/>
      <c r="L18" s="13">
        <v>1141</v>
      </c>
    </row>
    <row r="19" spans="1:12">
      <c r="A19" s="9">
        <v>15</v>
      </c>
      <c r="B19" s="10" t="s">
        <v>27</v>
      </c>
      <c r="C19" s="9">
        <v>8</v>
      </c>
      <c r="D19" s="9" t="s">
        <v>17</v>
      </c>
      <c r="E19" s="9" t="s">
        <v>19</v>
      </c>
      <c r="F19" s="11"/>
      <c r="G19" s="12"/>
      <c r="H19" s="12"/>
      <c r="I19" s="12"/>
      <c r="J19" s="12"/>
      <c r="K19" s="12"/>
      <c r="L19" s="13">
        <v>523</v>
      </c>
    </row>
    <row r="20" spans="1:12">
      <c r="A20" s="9">
        <v>16</v>
      </c>
      <c r="B20" s="10" t="s">
        <v>27</v>
      </c>
      <c r="C20" s="9">
        <v>9</v>
      </c>
      <c r="D20" s="9" t="s">
        <v>17</v>
      </c>
      <c r="E20" s="9" t="s">
        <v>19</v>
      </c>
      <c r="F20" s="11"/>
      <c r="G20" s="12"/>
      <c r="H20" s="12"/>
      <c r="I20" s="12"/>
      <c r="J20" s="12"/>
      <c r="K20" s="12"/>
      <c r="L20" s="13">
        <v>1208</v>
      </c>
    </row>
    <row r="21" spans="1:12">
      <c r="A21" s="9">
        <v>17</v>
      </c>
      <c r="B21" s="10" t="s">
        <v>27</v>
      </c>
      <c r="C21" s="9">
        <v>10</v>
      </c>
      <c r="D21" s="9" t="s">
        <v>17</v>
      </c>
      <c r="E21" s="9" t="s">
        <v>19</v>
      </c>
      <c r="F21" s="11"/>
      <c r="G21" s="12"/>
      <c r="H21" s="12"/>
      <c r="I21" s="12"/>
      <c r="J21" s="12"/>
      <c r="K21" s="12"/>
      <c r="L21" s="13">
        <v>398</v>
      </c>
    </row>
    <row r="22" spans="1:12">
      <c r="A22" s="9">
        <v>18</v>
      </c>
      <c r="B22" s="10" t="s">
        <v>27</v>
      </c>
      <c r="C22" s="9">
        <v>11</v>
      </c>
      <c r="D22" s="9" t="s">
        <v>17</v>
      </c>
      <c r="E22" s="9" t="s">
        <v>19</v>
      </c>
      <c r="F22" s="11"/>
      <c r="G22" s="12"/>
      <c r="H22" s="12"/>
      <c r="I22" s="12"/>
      <c r="J22" s="12"/>
      <c r="K22" s="12"/>
      <c r="L22" s="13">
        <v>1105</v>
      </c>
    </row>
    <row r="23" spans="1:12">
      <c r="A23" s="9">
        <v>19</v>
      </c>
      <c r="B23" s="10" t="s">
        <v>27</v>
      </c>
      <c r="C23" s="9">
        <v>13</v>
      </c>
      <c r="D23" s="9" t="s">
        <v>17</v>
      </c>
      <c r="E23" s="9" t="s">
        <v>19</v>
      </c>
      <c r="F23" s="11"/>
      <c r="G23" s="12"/>
      <c r="H23" s="12"/>
      <c r="I23" s="12"/>
      <c r="J23" s="12"/>
      <c r="K23" s="12"/>
      <c r="L23" s="13">
        <f>1778-24</f>
        <v>1754</v>
      </c>
    </row>
    <row r="24" spans="1:12">
      <c r="A24" s="9">
        <v>20</v>
      </c>
      <c r="B24" s="10" t="s">
        <v>27</v>
      </c>
      <c r="C24" s="9">
        <v>17</v>
      </c>
      <c r="D24" s="9" t="s">
        <v>17</v>
      </c>
      <c r="E24" s="9" t="s">
        <v>19</v>
      </c>
      <c r="F24" s="11"/>
      <c r="G24" s="12"/>
      <c r="H24" s="12"/>
      <c r="I24" s="12"/>
      <c r="J24" s="12"/>
      <c r="K24" s="12"/>
      <c r="L24" s="13">
        <v>1046</v>
      </c>
    </row>
    <row r="25" spans="1:12">
      <c r="A25" s="9">
        <v>21</v>
      </c>
      <c r="B25" s="10" t="s">
        <v>27</v>
      </c>
      <c r="C25" s="9" t="s">
        <v>52</v>
      </c>
      <c r="D25" s="9" t="s">
        <v>17</v>
      </c>
      <c r="E25" s="9" t="s">
        <v>19</v>
      </c>
      <c r="F25" s="11"/>
      <c r="G25" s="12"/>
      <c r="H25" s="12"/>
      <c r="I25" s="12"/>
      <c r="J25" s="12"/>
      <c r="K25" s="12"/>
      <c r="L25" s="13">
        <v>804</v>
      </c>
    </row>
    <row r="26" spans="1:12">
      <c r="A26" s="9">
        <v>22</v>
      </c>
      <c r="B26" s="10" t="s">
        <v>27</v>
      </c>
      <c r="C26" s="9">
        <v>23</v>
      </c>
      <c r="D26" s="9" t="s">
        <v>23</v>
      </c>
      <c r="E26" s="9" t="s">
        <v>19</v>
      </c>
      <c r="F26" s="11"/>
      <c r="G26" s="12"/>
      <c r="H26" s="12"/>
      <c r="I26" s="12"/>
      <c r="J26" s="12"/>
      <c r="K26" s="12"/>
      <c r="L26" s="9" t="s">
        <v>23</v>
      </c>
    </row>
    <row r="27" spans="1:12">
      <c r="A27" s="9">
        <v>23</v>
      </c>
      <c r="B27" s="10" t="s">
        <v>27</v>
      </c>
      <c r="C27" s="9" t="s">
        <v>53</v>
      </c>
      <c r="D27" s="9" t="s">
        <v>17</v>
      </c>
      <c r="E27" s="9" t="s">
        <v>19</v>
      </c>
      <c r="F27" s="11"/>
      <c r="G27" s="12"/>
      <c r="H27" s="12"/>
      <c r="I27" s="12"/>
      <c r="J27" s="12"/>
      <c r="K27" s="12"/>
      <c r="L27" s="13">
        <v>771</v>
      </c>
    </row>
    <row r="28" spans="1:12">
      <c r="A28" s="9">
        <v>24</v>
      </c>
      <c r="B28" s="10" t="s">
        <v>27</v>
      </c>
      <c r="C28" s="9">
        <v>25</v>
      </c>
      <c r="D28" s="9" t="s">
        <v>17</v>
      </c>
      <c r="E28" s="9" t="s">
        <v>19</v>
      </c>
      <c r="F28" s="11"/>
      <c r="G28" s="12"/>
      <c r="H28" s="12"/>
      <c r="I28" s="12"/>
      <c r="J28" s="12"/>
      <c r="K28" s="12"/>
      <c r="L28" s="13">
        <v>775</v>
      </c>
    </row>
    <row r="29" spans="1:12">
      <c r="A29" s="9">
        <v>25</v>
      </c>
      <c r="B29" s="12" t="s">
        <v>54</v>
      </c>
      <c r="C29" s="9">
        <v>37</v>
      </c>
      <c r="D29" s="9" t="s">
        <v>17</v>
      </c>
      <c r="E29" s="9" t="s">
        <v>19</v>
      </c>
      <c r="F29" s="16">
        <v>7.5</v>
      </c>
      <c r="G29" s="19">
        <v>3.4000000000000002E-2</v>
      </c>
      <c r="H29" s="12">
        <v>562.20000000000005</v>
      </c>
      <c r="I29" s="17">
        <f>G29*H29</f>
        <v>19.114800000000002</v>
      </c>
      <c r="J29" s="9">
        <v>141.13999999999999</v>
      </c>
      <c r="K29" s="17">
        <v>18.03</v>
      </c>
      <c r="L29" s="20">
        <f>306+1046.4</f>
        <v>1352.4</v>
      </c>
    </row>
    <row r="30" spans="1:12">
      <c r="A30" s="9">
        <v>26</v>
      </c>
      <c r="B30" s="10" t="s">
        <v>27</v>
      </c>
      <c r="C30" s="21">
        <v>47</v>
      </c>
      <c r="D30" s="9" t="s">
        <v>17</v>
      </c>
      <c r="E30" s="9" t="s">
        <v>19</v>
      </c>
      <c r="F30" s="16">
        <v>7.5</v>
      </c>
      <c r="G30" s="17">
        <v>5.8000000000000003E-2</v>
      </c>
      <c r="H30" s="17">
        <v>455</v>
      </c>
      <c r="I30" s="17">
        <f>G30*H30</f>
        <v>26.39</v>
      </c>
      <c r="J30" s="17">
        <v>0</v>
      </c>
      <c r="K30" s="17">
        <v>18.03</v>
      </c>
      <c r="L30" s="18">
        <f>479.4+1489.2</f>
        <v>1968.6</v>
      </c>
    </row>
    <row r="31" spans="1:12">
      <c r="A31" s="9">
        <v>27</v>
      </c>
      <c r="B31" s="10" t="s">
        <v>27</v>
      </c>
      <c r="C31" s="21" t="s">
        <v>55</v>
      </c>
      <c r="D31" s="9" t="s">
        <v>23</v>
      </c>
      <c r="E31" s="9" t="s">
        <v>19</v>
      </c>
      <c r="F31" s="16">
        <v>7.5</v>
      </c>
      <c r="G31" s="17">
        <v>4.9000000000000002E-2</v>
      </c>
      <c r="H31" s="17">
        <v>387.5</v>
      </c>
      <c r="I31" s="17">
        <f>G31*H31</f>
        <v>18.987500000000001</v>
      </c>
      <c r="J31" s="17">
        <v>0</v>
      </c>
      <c r="K31" s="17">
        <v>18.03</v>
      </c>
      <c r="L31" s="9" t="s">
        <v>23</v>
      </c>
    </row>
    <row r="32" spans="1:12">
      <c r="A32" s="9">
        <v>28</v>
      </c>
      <c r="B32" s="10" t="s">
        <v>27</v>
      </c>
      <c r="C32" s="9">
        <v>49</v>
      </c>
      <c r="D32" s="9" t="s">
        <v>17</v>
      </c>
      <c r="E32" s="9" t="s">
        <v>19</v>
      </c>
      <c r="F32" s="11"/>
      <c r="G32" s="12"/>
      <c r="H32" s="12"/>
      <c r="I32" s="12"/>
      <c r="J32" s="12"/>
      <c r="K32" s="12"/>
      <c r="L32" s="13">
        <v>1442</v>
      </c>
    </row>
    <row r="33" spans="1:12">
      <c r="A33" s="9">
        <v>29</v>
      </c>
      <c r="B33" s="10" t="s">
        <v>27</v>
      </c>
      <c r="C33" s="9">
        <v>51</v>
      </c>
      <c r="D33" s="9" t="s">
        <v>17</v>
      </c>
      <c r="E33" s="9" t="s">
        <v>19</v>
      </c>
      <c r="F33" s="11"/>
      <c r="G33" s="12"/>
      <c r="H33" s="12"/>
      <c r="I33" s="12"/>
      <c r="J33" s="12"/>
      <c r="K33" s="12"/>
      <c r="L33" s="13">
        <v>1982</v>
      </c>
    </row>
    <row r="34" spans="1:12">
      <c r="A34" s="9">
        <v>30</v>
      </c>
      <c r="B34" s="10" t="s">
        <v>27</v>
      </c>
      <c r="C34" s="9">
        <v>53</v>
      </c>
      <c r="D34" s="9" t="s">
        <v>17</v>
      </c>
      <c r="E34" s="9" t="s">
        <v>19</v>
      </c>
      <c r="F34" s="11"/>
      <c r="G34" s="12"/>
      <c r="H34" s="12"/>
      <c r="I34" s="12"/>
      <c r="J34" s="12"/>
      <c r="K34" s="12"/>
      <c r="L34" s="13">
        <v>2039</v>
      </c>
    </row>
    <row r="35" spans="1:12">
      <c r="A35" s="9">
        <v>31</v>
      </c>
      <c r="B35" s="10" t="s">
        <v>27</v>
      </c>
      <c r="C35" s="21">
        <v>55</v>
      </c>
      <c r="D35" s="9" t="s">
        <v>17</v>
      </c>
      <c r="E35" s="9" t="s">
        <v>19</v>
      </c>
      <c r="F35" s="16">
        <v>7.5</v>
      </c>
      <c r="G35" s="17">
        <v>5.5E-2</v>
      </c>
      <c r="H35" s="17">
        <v>448.8</v>
      </c>
      <c r="I35" s="17">
        <f>G35*H35</f>
        <v>24.684000000000001</v>
      </c>
      <c r="J35" s="17">
        <v>0</v>
      </c>
      <c r="K35" s="17">
        <v>18.03</v>
      </c>
      <c r="L35" s="18">
        <v>1996.25</v>
      </c>
    </row>
    <row r="36" spans="1:12">
      <c r="A36" s="9">
        <v>32</v>
      </c>
      <c r="B36" s="10" t="s">
        <v>27</v>
      </c>
      <c r="C36" s="9" t="s">
        <v>56</v>
      </c>
      <c r="D36" s="9" t="s">
        <v>17</v>
      </c>
      <c r="E36" s="9" t="s">
        <v>19</v>
      </c>
      <c r="F36" s="11"/>
      <c r="G36" s="12"/>
      <c r="H36" s="12"/>
      <c r="I36" s="12"/>
      <c r="J36" s="12"/>
      <c r="K36" s="12"/>
      <c r="L36" s="13">
        <v>646</v>
      </c>
    </row>
    <row r="37" spans="1:12">
      <c r="A37" s="9">
        <v>33</v>
      </c>
      <c r="B37" s="10" t="s">
        <v>27</v>
      </c>
      <c r="C37" s="9">
        <v>84</v>
      </c>
      <c r="D37" s="9" t="s">
        <v>17</v>
      </c>
      <c r="E37" s="9" t="s">
        <v>19</v>
      </c>
      <c r="F37" s="11"/>
      <c r="G37" s="12"/>
      <c r="H37" s="12"/>
      <c r="I37" s="12"/>
      <c r="J37" s="12"/>
      <c r="K37" s="12"/>
      <c r="L37" s="13">
        <v>849</v>
      </c>
    </row>
    <row r="38" spans="1:12">
      <c r="A38" s="9">
        <v>34</v>
      </c>
      <c r="B38" s="10" t="s">
        <v>27</v>
      </c>
      <c r="C38" s="9">
        <v>86</v>
      </c>
      <c r="D38" s="9" t="s">
        <v>17</v>
      </c>
      <c r="E38" s="9" t="s">
        <v>19</v>
      </c>
      <c r="F38" s="11"/>
      <c r="G38" s="12"/>
      <c r="H38" s="12"/>
      <c r="I38" s="12"/>
      <c r="J38" s="12"/>
      <c r="K38" s="12"/>
      <c r="L38" s="13">
        <v>1855</v>
      </c>
    </row>
    <row r="39" spans="1:12">
      <c r="A39" s="9">
        <v>35</v>
      </c>
      <c r="B39" s="10" t="s">
        <v>27</v>
      </c>
      <c r="C39" s="9">
        <v>101</v>
      </c>
      <c r="D39" s="9" t="s">
        <v>17</v>
      </c>
      <c r="E39" s="9" t="s">
        <v>19</v>
      </c>
      <c r="F39" s="11"/>
      <c r="G39" s="12"/>
      <c r="H39" s="12"/>
      <c r="I39" s="12"/>
      <c r="J39" s="12"/>
      <c r="K39" s="12"/>
      <c r="L39" s="13">
        <v>359</v>
      </c>
    </row>
    <row r="40" spans="1:12">
      <c r="A40" s="9">
        <v>36</v>
      </c>
      <c r="B40" s="10" t="s">
        <v>27</v>
      </c>
      <c r="C40" s="9">
        <v>103</v>
      </c>
      <c r="D40" s="9" t="s">
        <v>17</v>
      </c>
      <c r="E40" s="9" t="s">
        <v>19</v>
      </c>
      <c r="F40" s="11"/>
      <c r="G40" s="12"/>
      <c r="H40" s="12"/>
      <c r="I40" s="12"/>
      <c r="J40" s="12"/>
      <c r="K40" s="12"/>
      <c r="L40" s="13">
        <v>142</v>
      </c>
    </row>
    <row r="41" spans="1:12">
      <c r="A41" s="9">
        <v>37</v>
      </c>
      <c r="B41" s="10" t="s">
        <v>57</v>
      </c>
      <c r="C41" s="9">
        <v>4</v>
      </c>
      <c r="D41" s="9" t="s">
        <v>17</v>
      </c>
      <c r="E41" s="9" t="s">
        <v>19</v>
      </c>
      <c r="F41" s="11"/>
      <c r="G41" s="12"/>
      <c r="H41" s="12"/>
      <c r="I41" s="12"/>
      <c r="J41" s="12"/>
      <c r="K41" s="12"/>
      <c r="L41" s="13">
        <v>150</v>
      </c>
    </row>
    <row r="42" spans="1:12">
      <c r="A42" s="9">
        <v>38</v>
      </c>
      <c r="B42" s="10" t="s">
        <v>57</v>
      </c>
      <c r="C42" s="9">
        <v>6</v>
      </c>
      <c r="D42" s="9" t="s">
        <v>17</v>
      </c>
      <c r="E42" s="9" t="s">
        <v>19</v>
      </c>
      <c r="F42" s="11"/>
      <c r="G42" s="12"/>
      <c r="H42" s="12"/>
      <c r="I42" s="12"/>
      <c r="J42" s="12"/>
      <c r="K42" s="12"/>
      <c r="L42" s="13">
        <v>143</v>
      </c>
    </row>
    <row r="43" spans="1:12">
      <c r="A43" s="9">
        <v>39</v>
      </c>
      <c r="B43" s="10" t="s">
        <v>57</v>
      </c>
      <c r="C43" s="9">
        <v>16</v>
      </c>
      <c r="D43" s="9" t="s">
        <v>17</v>
      </c>
      <c r="E43" s="9" t="s">
        <v>19</v>
      </c>
      <c r="F43" s="11"/>
      <c r="G43" s="12"/>
      <c r="H43" s="12"/>
      <c r="I43" s="12"/>
      <c r="J43" s="12"/>
      <c r="K43" s="12"/>
      <c r="L43" s="13">
        <v>732</v>
      </c>
    </row>
    <row r="44" spans="1:12">
      <c r="A44" s="9">
        <v>40</v>
      </c>
      <c r="B44" s="10" t="s">
        <v>57</v>
      </c>
      <c r="C44" s="9">
        <v>25</v>
      </c>
      <c r="D44" s="9" t="s">
        <v>17</v>
      </c>
      <c r="E44" s="9" t="s">
        <v>19</v>
      </c>
      <c r="F44" s="11"/>
      <c r="G44" s="12"/>
      <c r="H44" s="12"/>
      <c r="I44" s="12"/>
      <c r="J44" s="12"/>
      <c r="K44" s="12"/>
      <c r="L44" s="13">
        <v>864</v>
      </c>
    </row>
    <row r="45" spans="1:12">
      <c r="A45" s="9">
        <v>41</v>
      </c>
      <c r="B45" s="10" t="s">
        <v>58</v>
      </c>
      <c r="C45" s="9">
        <v>14</v>
      </c>
      <c r="D45" s="9" t="s">
        <v>17</v>
      </c>
      <c r="E45" s="9" t="s">
        <v>19</v>
      </c>
      <c r="F45" s="11"/>
      <c r="G45" s="12"/>
      <c r="H45" s="12"/>
      <c r="I45" s="12"/>
      <c r="J45" s="12"/>
      <c r="K45" s="12"/>
      <c r="L45" s="13">
        <v>2039</v>
      </c>
    </row>
    <row r="46" spans="1:12">
      <c r="A46" s="9">
        <v>42</v>
      </c>
      <c r="B46" s="10" t="s">
        <v>58</v>
      </c>
      <c r="C46" s="9">
        <v>22</v>
      </c>
      <c r="D46" s="9" t="s">
        <v>17</v>
      </c>
      <c r="E46" s="9" t="s">
        <v>19</v>
      </c>
      <c r="F46" s="11"/>
      <c r="G46" s="12"/>
      <c r="H46" s="12"/>
      <c r="I46" s="12"/>
      <c r="J46" s="12"/>
      <c r="K46" s="12"/>
      <c r="L46" s="13">
        <f>989-10</f>
        <v>979</v>
      </c>
    </row>
    <row r="47" spans="1:12">
      <c r="A47" s="9">
        <v>43</v>
      </c>
      <c r="B47" s="10" t="s">
        <v>58</v>
      </c>
      <c r="C47" s="9">
        <v>24</v>
      </c>
      <c r="D47" s="9" t="s">
        <v>17</v>
      </c>
      <c r="E47" s="9" t="s">
        <v>19</v>
      </c>
      <c r="F47" s="11"/>
      <c r="G47" s="12"/>
      <c r="H47" s="12"/>
      <c r="I47" s="12"/>
      <c r="J47" s="12"/>
      <c r="K47" s="12"/>
      <c r="L47" s="13">
        <v>1217</v>
      </c>
    </row>
    <row r="48" spans="1:12">
      <c r="A48" s="9">
        <v>44</v>
      </c>
      <c r="B48" s="10" t="s">
        <v>59</v>
      </c>
      <c r="C48" s="9">
        <v>2</v>
      </c>
      <c r="D48" s="9" t="s">
        <v>17</v>
      </c>
      <c r="E48" s="9" t="s">
        <v>19</v>
      </c>
      <c r="F48" s="11"/>
      <c r="G48" s="12"/>
      <c r="H48" s="12"/>
      <c r="I48" s="12"/>
      <c r="J48" s="12"/>
      <c r="K48" s="12"/>
      <c r="L48" s="13">
        <v>870</v>
      </c>
    </row>
    <row r="49" spans="1:12">
      <c r="A49" s="9">
        <v>45</v>
      </c>
      <c r="B49" s="10" t="s">
        <v>59</v>
      </c>
      <c r="C49" s="9">
        <v>4</v>
      </c>
      <c r="D49" s="9" t="s">
        <v>17</v>
      </c>
      <c r="E49" s="9" t="s">
        <v>19</v>
      </c>
      <c r="F49" s="11"/>
      <c r="G49" s="12"/>
      <c r="H49" s="12"/>
      <c r="I49" s="12"/>
      <c r="J49" s="12"/>
      <c r="K49" s="12"/>
      <c r="L49" s="13">
        <v>1069</v>
      </c>
    </row>
    <row r="50" spans="1:12">
      <c r="A50" s="9">
        <v>46</v>
      </c>
      <c r="B50" s="10" t="s">
        <v>59</v>
      </c>
      <c r="C50" s="9">
        <v>8</v>
      </c>
      <c r="D50" s="9" t="s">
        <v>17</v>
      </c>
      <c r="E50" s="9" t="s">
        <v>19</v>
      </c>
      <c r="F50" s="11"/>
      <c r="G50" s="12"/>
      <c r="H50" s="12"/>
      <c r="I50" s="12"/>
      <c r="J50" s="12"/>
      <c r="K50" s="12"/>
      <c r="L50" s="13">
        <v>591</v>
      </c>
    </row>
    <row r="51" spans="1:12">
      <c r="A51" s="9">
        <v>47</v>
      </c>
      <c r="B51" s="10" t="s">
        <v>59</v>
      </c>
      <c r="C51" s="9">
        <v>10</v>
      </c>
      <c r="D51" s="9" t="s">
        <v>17</v>
      </c>
      <c r="E51" s="9" t="s">
        <v>19</v>
      </c>
      <c r="F51" s="11"/>
      <c r="G51" s="12"/>
      <c r="H51" s="12"/>
      <c r="I51" s="12"/>
      <c r="J51" s="12"/>
      <c r="K51" s="12"/>
      <c r="L51" s="13">
        <v>1391</v>
      </c>
    </row>
    <row r="52" spans="1:12">
      <c r="A52" s="9">
        <v>48</v>
      </c>
      <c r="B52" s="10" t="s">
        <v>59</v>
      </c>
      <c r="C52" s="9" t="s">
        <v>60</v>
      </c>
      <c r="D52" s="9" t="s">
        <v>23</v>
      </c>
      <c r="E52" s="9" t="s">
        <v>19</v>
      </c>
      <c r="F52" s="11"/>
      <c r="G52" s="12"/>
      <c r="H52" s="12"/>
      <c r="I52" s="12"/>
      <c r="J52" s="12"/>
      <c r="K52" s="12"/>
      <c r="L52" s="9" t="s">
        <v>23</v>
      </c>
    </row>
    <row r="53" spans="1:12">
      <c r="A53" s="9">
        <v>49</v>
      </c>
      <c r="B53" s="10" t="s">
        <v>31</v>
      </c>
      <c r="C53" s="9">
        <v>2</v>
      </c>
      <c r="D53" s="9" t="s">
        <v>17</v>
      </c>
      <c r="E53" s="9" t="s">
        <v>19</v>
      </c>
      <c r="F53" s="11"/>
      <c r="G53" s="12"/>
      <c r="H53" s="12"/>
      <c r="I53" s="12"/>
      <c r="J53" s="12"/>
      <c r="K53" s="12"/>
      <c r="L53" s="13">
        <v>1732</v>
      </c>
    </row>
    <row r="54" spans="1:12">
      <c r="A54" s="9">
        <v>50</v>
      </c>
      <c r="B54" s="10" t="s">
        <v>31</v>
      </c>
      <c r="C54" s="9">
        <v>6</v>
      </c>
      <c r="D54" s="9" t="s">
        <v>17</v>
      </c>
      <c r="E54" s="9" t="s">
        <v>19</v>
      </c>
      <c r="F54" s="11"/>
      <c r="G54" s="12"/>
      <c r="H54" s="12"/>
      <c r="I54" s="12"/>
      <c r="J54" s="12"/>
      <c r="K54" s="12"/>
      <c r="L54" s="13">
        <v>1416</v>
      </c>
    </row>
    <row r="55" spans="1:12">
      <c r="A55" s="9">
        <v>51</v>
      </c>
      <c r="B55" s="12" t="s">
        <v>35</v>
      </c>
      <c r="C55" s="9">
        <v>9</v>
      </c>
      <c r="D55" s="9" t="s">
        <v>17</v>
      </c>
      <c r="E55" s="9" t="s">
        <v>19</v>
      </c>
      <c r="F55" s="11"/>
      <c r="G55" s="12"/>
      <c r="H55" s="12"/>
      <c r="I55" s="12"/>
      <c r="J55" s="12"/>
      <c r="K55" s="12"/>
      <c r="L55" s="13">
        <v>710</v>
      </c>
    </row>
    <row r="56" spans="1:12">
      <c r="A56" s="9">
        <v>52</v>
      </c>
      <c r="B56" s="12" t="s">
        <v>35</v>
      </c>
      <c r="C56" s="15">
        <v>15</v>
      </c>
      <c r="D56" s="9" t="s">
        <v>17</v>
      </c>
      <c r="E56" s="9" t="s">
        <v>19</v>
      </c>
      <c r="F56" s="16"/>
      <c r="G56" s="22"/>
      <c r="H56" s="17"/>
      <c r="I56" s="17"/>
      <c r="J56" s="17"/>
      <c r="K56" s="17"/>
      <c r="L56" s="13">
        <v>600</v>
      </c>
    </row>
    <row r="57" spans="1:12">
      <c r="A57" s="9">
        <v>53</v>
      </c>
      <c r="B57" s="12" t="s">
        <v>35</v>
      </c>
      <c r="C57" s="15">
        <v>21</v>
      </c>
      <c r="D57" s="9" t="s">
        <v>17</v>
      </c>
      <c r="E57" s="9" t="s">
        <v>19</v>
      </c>
      <c r="F57" s="16"/>
      <c r="G57" s="22"/>
      <c r="H57" s="17"/>
      <c r="I57" s="17"/>
      <c r="J57" s="17"/>
      <c r="K57" s="17"/>
      <c r="L57" s="13">
        <v>504</v>
      </c>
    </row>
    <row r="58" spans="1:12">
      <c r="A58" s="9">
        <v>54</v>
      </c>
      <c r="B58" s="12" t="s">
        <v>35</v>
      </c>
      <c r="C58" s="15">
        <v>25</v>
      </c>
      <c r="D58" s="9" t="s">
        <v>17</v>
      </c>
      <c r="E58" s="9" t="s">
        <v>19</v>
      </c>
      <c r="F58" s="16"/>
      <c r="G58" s="22"/>
      <c r="H58" s="17"/>
      <c r="I58" s="17"/>
      <c r="J58" s="17"/>
      <c r="K58" s="17"/>
      <c r="L58" s="13">
        <v>339</v>
      </c>
    </row>
    <row r="59" spans="1:12">
      <c r="A59" s="9">
        <v>55</v>
      </c>
      <c r="B59" s="12" t="s">
        <v>35</v>
      </c>
      <c r="C59" s="15">
        <v>29</v>
      </c>
      <c r="D59" s="9" t="s">
        <v>17</v>
      </c>
      <c r="E59" s="9" t="s">
        <v>19</v>
      </c>
      <c r="F59" s="16"/>
      <c r="G59" s="22"/>
      <c r="H59" s="17"/>
      <c r="I59" s="17"/>
      <c r="J59" s="17"/>
      <c r="K59" s="17"/>
      <c r="L59" s="13">
        <v>240</v>
      </c>
    </row>
    <row r="60" spans="1:12">
      <c r="A60" s="9">
        <v>56</v>
      </c>
      <c r="B60" s="12" t="s">
        <v>35</v>
      </c>
      <c r="C60" s="15">
        <v>199</v>
      </c>
      <c r="D60" s="9" t="s">
        <v>17</v>
      </c>
      <c r="E60" s="9" t="s">
        <v>19</v>
      </c>
      <c r="F60" s="16"/>
      <c r="G60" s="22"/>
      <c r="H60" s="17"/>
      <c r="I60" s="17"/>
      <c r="J60" s="17"/>
      <c r="K60" s="17"/>
      <c r="L60" s="13">
        <v>1318</v>
      </c>
    </row>
    <row r="61" spans="1:12">
      <c r="A61" s="9">
        <v>57</v>
      </c>
      <c r="B61" s="12" t="s">
        <v>61</v>
      </c>
      <c r="C61" s="9">
        <v>9</v>
      </c>
      <c r="D61" s="9" t="s">
        <v>17</v>
      </c>
      <c r="E61" s="9" t="s">
        <v>19</v>
      </c>
      <c r="F61" s="11"/>
      <c r="G61" s="12"/>
      <c r="H61" s="12"/>
      <c r="I61" s="12"/>
      <c r="J61" s="12"/>
      <c r="K61" s="12"/>
      <c r="L61" s="13">
        <v>339</v>
      </c>
    </row>
    <row r="62" spans="1:12">
      <c r="A62" s="9">
        <v>58</v>
      </c>
      <c r="B62" s="10" t="s">
        <v>62</v>
      </c>
      <c r="C62" s="9">
        <v>3</v>
      </c>
      <c r="D62" s="9" t="s">
        <v>23</v>
      </c>
      <c r="E62" s="9" t="s">
        <v>19</v>
      </c>
      <c r="F62" s="11"/>
      <c r="G62" s="12"/>
      <c r="H62" s="12"/>
      <c r="I62" s="12"/>
      <c r="J62" s="12"/>
      <c r="K62" s="12"/>
      <c r="L62" s="9" t="s">
        <v>23</v>
      </c>
    </row>
    <row r="63" spans="1:12">
      <c r="A63" s="9">
        <v>59</v>
      </c>
      <c r="B63" s="10" t="s">
        <v>62</v>
      </c>
      <c r="C63" s="9">
        <v>4</v>
      </c>
      <c r="D63" s="9" t="s">
        <v>17</v>
      </c>
      <c r="E63" s="9" t="s">
        <v>19</v>
      </c>
      <c r="F63" s="11"/>
      <c r="G63" s="12"/>
      <c r="H63" s="12"/>
      <c r="I63" s="12"/>
      <c r="J63" s="12"/>
      <c r="K63" s="12"/>
      <c r="L63" s="13">
        <v>261</v>
      </c>
    </row>
    <row r="64" spans="1:12">
      <c r="A64" s="9">
        <v>60</v>
      </c>
      <c r="B64" s="10" t="s">
        <v>62</v>
      </c>
      <c r="C64" s="9">
        <v>5</v>
      </c>
      <c r="D64" s="9" t="s">
        <v>17</v>
      </c>
      <c r="E64" s="9" t="s">
        <v>19</v>
      </c>
      <c r="F64" s="11"/>
      <c r="G64" s="12"/>
      <c r="H64" s="12"/>
      <c r="I64" s="12"/>
      <c r="J64" s="12"/>
      <c r="K64" s="12"/>
      <c r="L64" s="13">
        <v>216</v>
      </c>
    </row>
    <row r="65" spans="1:12">
      <c r="A65" s="9">
        <v>61</v>
      </c>
      <c r="B65" s="10" t="s">
        <v>63</v>
      </c>
      <c r="C65" s="9">
        <v>13</v>
      </c>
      <c r="D65" s="9" t="s">
        <v>23</v>
      </c>
      <c r="E65" s="9" t="s">
        <v>19</v>
      </c>
      <c r="F65" s="11"/>
      <c r="G65" s="12"/>
      <c r="H65" s="12"/>
      <c r="I65" s="12"/>
      <c r="J65" s="12"/>
      <c r="K65" s="12"/>
      <c r="L65" s="9" t="s">
        <v>23</v>
      </c>
    </row>
    <row r="66" spans="1:12">
      <c r="A66" s="9">
        <v>62</v>
      </c>
      <c r="B66" s="10" t="s">
        <v>63</v>
      </c>
      <c r="C66" s="9">
        <v>27</v>
      </c>
      <c r="D66" s="9" t="s">
        <v>17</v>
      </c>
      <c r="E66" s="9" t="s">
        <v>19</v>
      </c>
      <c r="F66" s="11"/>
      <c r="G66" s="12"/>
      <c r="H66" s="12"/>
      <c r="I66" s="12"/>
      <c r="J66" s="12"/>
      <c r="K66" s="12"/>
      <c r="L66" s="13">
        <v>125</v>
      </c>
    </row>
    <row r="67" spans="1:12">
      <c r="A67" s="9">
        <v>63</v>
      </c>
      <c r="B67" s="10" t="s">
        <v>63</v>
      </c>
      <c r="C67" s="9">
        <v>29</v>
      </c>
      <c r="D67" s="9" t="s">
        <v>17</v>
      </c>
      <c r="E67" s="9" t="s">
        <v>19</v>
      </c>
      <c r="F67" s="11"/>
      <c r="G67" s="12"/>
      <c r="H67" s="12"/>
      <c r="I67" s="12"/>
      <c r="J67" s="12"/>
      <c r="K67" s="12"/>
      <c r="L67" s="13">
        <v>215</v>
      </c>
    </row>
    <row r="68" spans="1:12">
      <c r="A68" s="9">
        <v>64</v>
      </c>
      <c r="B68" s="10" t="s">
        <v>64</v>
      </c>
      <c r="C68" s="9">
        <v>4</v>
      </c>
      <c r="D68" s="9" t="s">
        <v>17</v>
      </c>
      <c r="E68" s="9" t="s">
        <v>19</v>
      </c>
      <c r="F68" s="11"/>
      <c r="G68" s="12"/>
      <c r="H68" s="12"/>
      <c r="I68" s="12"/>
      <c r="J68" s="12"/>
      <c r="K68" s="12"/>
      <c r="L68" s="13">
        <v>715</v>
      </c>
    </row>
    <row r="69" spans="1:12">
      <c r="A69" s="9">
        <v>65</v>
      </c>
      <c r="B69" s="10" t="s">
        <v>65</v>
      </c>
      <c r="C69" s="9">
        <v>1</v>
      </c>
      <c r="D69" s="9" t="s">
        <v>17</v>
      </c>
      <c r="E69" s="9" t="s">
        <v>19</v>
      </c>
      <c r="F69" s="11"/>
      <c r="G69" s="12"/>
      <c r="H69" s="12"/>
      <c r="I69" s="12"/>
      <c r="J69" s="12"/>
      <c r="K69" s="12"/>
      <c r="L69" s="13">
        <v>530</v>
      </c>
    </row>
    <row r="70" spans="1:12">
      <c r="A70" s="9">
        <v>66</v>
      </c>
      <c r="B70" s="10" t="s">
        <v>65</v>
      </c>
      <c r="C70" s="9">
        <v>14</v>
      </c>
      <c r="D70" s="9" t="s">
        <v>17</v>
      </c>
      <c r="E70" s="9" t="s">
        <v>19</v>
      </c>
      <c r="F70" s="11"/>
      <c r="G70" s="12"/>
      <c r="H70" s="12"/>
      <c r="I70" s="12"/>
      <c r="J70" s="12"/>
      <c r="K70" s="12"/>
      <c r="L70" s="13">
        <v>264</v>
      </c>
    </row>
    <row r="71" spans="1:12">
      <c r="A71" s="9">
        <v>67</v>
      </c>
      <c r="B71" s="10" t="s">
        <v>65</v>
      </c>
      <c r="C71" s="9">
        <v>16</v>
      </c>
      <c r="D71" s="9" t="s">
        <v>17</v>
      </c>
      <c r="E71" s="9" t="s">
        <v>19</v>
      </c>
      <c r="F71" s="11"/>
      <c r="G71" s="12"/>
      <c r="H71" s="12"/>
      <c r="I71" s="12"/>
      <c r="J71" s="12"/>
      <c r="K71" s="12"/>
      <c r="L71" s="13">
        <v>449</v>
      </c>
    </row>
    <row r="72" spans="1:12">
      <c r="A72" s="9">
        <v>68</v>
      </c>
      <c r="B72" s="10" t="s">
        <v>66</v>
      </c>
      <c r="C72" s="9">
        <v>5</v>
      </c>
      <c r="D72" s="9" t="s">
        <v>17</v>
      </c>
      <c r="E72" s="9" t="s">
        <v>19</v>
      </c>
      <c r="F72" s="11"/>
      <c r="G72" s="12"/>
      <c r="H72" s="12"/>
      <c r="I72" s="12"/>
      <c r="J72" s="12"/>
      <c r="K72" s="12"/>
      <c r="L72" s="13">
        <v>267</v>
      </c>
    </row>
    <row r="73" spans="1:12">
      <c r="A73" s="9">
        <v>69</v>
      </c>
      <c r="B73" s="12" t="s">
        <v>67</v>
      </c>
      <c r="C73" s="15">
        <v>2</v>
      </c>
      <c r="D73" s="9" t="s">
        <v>17</v>
      </c>
      <c r="E73" s="9" t="s">
        <v>19</v>
      </c>
      <c r="F73" s="16"/>
      <c r="G73" s="22"/>
      <c r="H73" s="17"/>
      <c r="I73" s="17"/>
      <c r="J73" s="17"/>
      <c r="K73" s="17"/>
      <c r="L73" s="13">
        <v>1238</v>
      </c>
    </row>
    <row r="74" spans="1:12">
      <c r="A74" s="9">
        <v>70</v>
      </c>
      <c r="B74" s="12" t="s">
        <v>67</v>
      </c>
      <c r="C74" s="15">
        <v>4</v>
      </c>
      <c r="D74" s="9" t="s">
        <v>17</v>
      </c>
      <c r="E74" s="9" t="s">
        <v>19</v>
      </c>
      <c r="F74" s="16"/>
      <c r="G74" s="22"/>
      <c r="H74" s="17"/>
      <c r="I74" s="17"/>
      <c r="J74" s="17"/>
      <c r="K74" s="17"/>
      <c r="L74" s="13">
        <v>768</v>
      </c>
    </row>
    <row r="75" spans="1:12">
      <c r="A75" s="9">
        <v>71</v>
      </c>
      <c r="B75" s="12" t="s">
        <v>67</v>
      </c>
      <c r="C75" s="15">
        <v>6</v>
      </c>
      <c r="D75" s="9" t="s">
        <v>17</v>
      </c>
      <c r="E75" s="9" t="s">
        <v>19</v>
      </c>
      <c r="F75" s="16"/>
      <c r="G75" s="22"/>
      <c r="H75" s="17"/>
      <c r="I75" s="17"/>
      <c r="J75" s="17"/>
      <c r="K75" s="17"/>
      <c r="L75" s="13">
        <v>1502</v>
      </c>
    </row>
    <row r="76" spans="1:12">
      <c r="A76" s="9">
        <v>72</v>
      </c>
      <c r="B76" s="12" t="s">
        <v>67</v>
      </c>
      <c r="C76" s="15">
        <v>8</v>
      </c>
      <c r="D76" s="9" t="s">
        <v>17</v>
      </c>
      <c r="E76" s="9" t="s">
        <v>19</v>
      </c>
      <c r="F76" s="16"/>
      <c r="G76" s="22"/>
      <c r="H76" s="17"/>
      <c r="I76" s="17"/>
      <c r="J76" s="17"/>
      <c r="K76" s="17"/>
      <c r="L76" s="13">
        <v>677</v>
      </c>
    </row>
    <row r="77" spans="1:12">
      <c r="A77" s="9">
        <v>73</v>
      </c>
      <c r="B77" s="12" t="s">
        <v>67</v>
      </c>
      <c r="C77" s="15">
        <v>10</v>
      </c>
      <c r="D77" s="9" t="s">
        <v>17</v>
      </c>
      <c r="E77" s="9" t="s">
        <v>19</v>
      </c>
      <c r="F77" s="16"/>
      <c r="G77" s="22"/>
      <c r="H77" s="17"/>
      <c r="I77" s="17"/>
      <c r="J77" s="17"/>
      <c r="K77" s="17"/>
      <c r="L77" s="13">
        <v>1214</v>
      </c>
    </row>
    <row r="78" spans="1:12">
      <c r="A78" s="9">
        <v>74</v>
      </c>
      <c r="B78" s="12" t="s">
        <v>68</v>
      </c>
      <c r="C78" s="15">
        <v>4</v>
      </c>
      <c r="D78" s="9" t="s">
        <v>17</v>
      </c>
      <c r="E78" s="9" t="s">
        <v>19</v>
      </c>
      <c r="F78" s="16"/>
      <c r="G78" s="22"/>
      <c r="H78" s="17"/>
      <c r="I78" s="17"/>
      <c r="J78" s="17"/>
      <c r="K78" s="17"/>
      <c r="L78" s="13">
        <v>473</v>
      </c>
    </row>
    <row r="79" spans="1:12">
      <c r="A79" s="9">
        <v>75</v>
      </c>
      <c r="B79" s="23" t="s">
        <v>69</v>
      </c>
      <c r="C79" s="15">
        <v>1</v>
      </c>
      <c r="D79" s="9" t="s">
        <v>17</v>
      </c>
      <c r="E79" s="9" t="s">
        <v>19</v>
      </c>
      <c r="F79" s="16"/>
      <c r="G79" s="22"/>
      <c r="H79" s="17"/>
      <c r="I79" s="17"/>
      <c r="J79" s="17"/>
      <c r="K79" s="17"/>
      <c r="L79" s="13">
        <v>215</v>
      </c>
    </row>
    <row r="80" spans="1:12">
      <c r="A80" s="9">
        <v>76</v>
      </c>
      <c r="B80" s="23" t="s">
        <v>69</v>
      </c>
      <c r="C80" s="15">
        <v>2</v>
      </c>
      <c r="D80" s="9" t="s">
        <v>17</v>
      </c>
      <c r="E80" s="9" t="s">
        <v>19</v>
      </c>
      <c r="F80" s="16"/>
      <c r="G80" s="22"/>
      <c r="H80" s="17"/>
      <c r="I80" s="17"/>
      <c r="J80" s="17"/>
      <c r="K80" s="17"/>
      <c r="L80" s="13">
        <v>132</v>
      </c>
    </row>
    <row r="81" spans="1:12">
      <c r="A81" s="9">
        <v>77</v>
      </c>
      <c r="B81" s="23" t="s">
        <v>69</v>
      </c>
      <c r="C81" s="15" t="s">
        <v>70</v>
      </c>
      <c r="D81" s="9" t="s">
        <v>17</v>
      </c>
      <c r="E81" s="9" t="s">
        <v>19</v>
      </c>
      <c r="F81" s="16"/>
      <c r="G81" s="22"/>
      <c r="H81" s="17"/>
      <c r="I81" s="17"/>
      <c r="J81" s="17"/>
      <c r="K81" s="17"/>
      <c r="L81" s="13">
        <v>130</v>
      </c>
    </row>
    <row r="82" spans="1:12">
      <c r="A82" s="9">
        <v>78</v>
      </c>
      <c r="B82" s="23" t="s">
        <v>69</v>
      </c>
      <c r="C82" s="15">
        <v>3</v>
      </c>
      <c r="D82" s="9" t="s">
        <v>17</v>
      </c>
      <c r="E82" s="9" t="s">
        <v>19</v>
      </c>
      <c r="F82" s="16"/>
      <c r="G82" s="22"/>
      <c r="H82" s="17"/>
      <c r="I82" s="17"/>
      <c r="J82" s="17"/>
      <c r="K82" s="17"/>
      <c r="L82" s="13">
        <v>197</v>
      </c>
    </row>
    <row r="83" spans="1:12">
      <c r="A83" s="9">
        <v>79</v>
      </c>
      <c r="B83" s="23" t="s">
        <v>69</v>
      </c>
      <c r="C83" s="15">
        <v>4</v>
      </c>
      <c r="D83" s="9" t="s">
        <v>17</v>
      </c>
      <c r="E83" s="9" t="s">
        <v>19</v>
      </c>
      <c r="F83" s="16"/>
      <c r="G83" s="22"/>
      <c r="H83" s="17"/>
      <c r="I83" s="17"/>
      <c r="J83" s="17"/>
      <c r="K83" s="17"/>
      <c r="L83" s="13">
        <v>314</v>
      </c>
    </row>
    <row r="84" spans="1:12">
      <c r="A84" s="9">
        <v>80</v>
      </c>
      <c r="B84" s="23" t="s">
        <v>69</v>
      </c>
      <c r="C84" s="15">
        <v>23</v>
      </c>
      <c r="D84" s="9" t="s">
        <v>17</v>
      </c>
      <c r="E84" s="9" t="s">
        <v>19</v>
      </c>
      <c r="F84" s="16"/>
      <c r="G84" s="22"/>
      <c r="H84" s="17"/>
      <c r="I84" s="17"/>
      <c r="J84" s="17"/>
      <c r="K84" s="17"/>
      <c r="L84" s="13">
        <v>150</v>
      </c>
    </row>
    <row r="85" spans="1:12">
      <c r="A85" s="9">
        <v>81</v>
      </c>
      <c r="B85" s="23" t="s">
        <v>69</v>
      </c>
      <c r="C85" s="15">
        <v>25</v>
      </c>
      <c r="D85" s="9" t="s">
        <v>17</v>
      </c>
      <c r="E85" s="9" t="s">
        <v>19</v>
      </c>
      <c r="F85" s="16"/>
      <c r="G85" s="22"/>
      <c r="H85" s="17"/>
      <c r="I85" s="17"/>
      <c r="J85" s="17"/>
      <c r="K85" s="17"/>
      <c r="L85" s="13">
        <v>153</v>
      </c>
    </row>
    <row r="86" spans="1:12">
      <c r="A86" s="9">
        <v>82</v>
      </c>
      <c r="B86" s="23" t="s">
        <v>69</v>
      </c>
      <c r="C86" s="15">
        <v>27</v>
      </c>
      <c r="D86" s="9" t="s">
        <v>17</v>
      </c>
      <c r="E86" s="9" t="s">
        <v>19</v>
      </c>
      <c r="F86" s="16"/>
      <c r="G86" s="22"/>
      <c r="H86" s="17"/>
      <c r="I86" s="17"/>
      <c r="J86" s="17"/>
      <c r="K86" s="17"/>
      <c r="L86" s="13">
        <v>193</v>
      </c>
    </row>
    <row r="87" spans="1:12">
      <c r="A87" s="9">
        <v>83</v>
      </c>
      <c r="B87" s="23" t="s">
        <v>69</v>
      </c>
      <c r="C87" s="15">
        <v>29</v>
      </c>
      <c r="D87" s="9" t="s">
        <v>17</v>
      </c>
      <c r="E87" s="9" t="s">
        <v>19</v>
      </c>
      <c r="F87" s="16"/>
      <c r="G87" s="22"/>
      <c r="H87" s="17"/>
      <c r="I87" s="17"/>
      <c r="J87" s="17"/>
      <c r="K87" s="17"/>
      <c r="L87" s="13">
        <v>111</v>
      </c>
    </row>
    <row r="88" spans="1:12">
      <c r="A88" s="9">
        <v>84</v>
      </c>
      <c r="B88" s="23" t="s">
        <v>69</v>
      </c>
      <c r="C88" s="9">
        <v>5</v>
      </c>
      <c r="D88" s="9" t="s">
        <v>17</v>
      </c>
      <c r="E88" s="9" t="s">
        <v>19</v>
      </c>
      <c r="F88" s="16">
        <v>7.31</v>
      </c>
      <c r="G88" s="22">
        <v>4.2000000000000003E-2</v>
      </c>
      <c r="H88" s="17">
        <v>84.89</v>
      </c>
      <c r="I88" s="17">
        <f>G88*H88</f>
        <v>3.5653800000000002</v>
      </c>
      <c r="J88" s="17">
        <v>0</v>
      </c>
      <c r="K88" s="17">
        <v>18.03</v>
      </c>
      <c r="L88" s="18">
        <v>182.27</v>
      </c>
    </row>
    <row r="89" spans="1:12">
      <c r="A89" s="9">
        <v>85</v>
      </c>
      <c r="B89" s="23" t="s">
        <v>69</v>
      </c>
      <c r="C89" s="9">
        <v>7</v>
      </c>
      <c r="D89" s="9" t="s">
        <v>17</v>
      </c>
      <c r="E89" s="9" t="s">
        <v>19</v>
      </c>
      <c r="F89" s="16">
        <v>7.31</v>
      </c>
      <c r="G89" s="22">
        <v>4.2000000000000003E-2</v>
      </c>
      <c r="H89" s="17">
        <v>84.89</v>
      </c>
      <c r="I89" s="17">
        <f>G89*H89</f>
        <v>3.5653800000000002</v>
      </c>
      <c r="J89" s="17">
        <v>0</v>
      </c>
      <c r="K89" s="17">
        <v>18.03</v>
      </c>
      <c r="L89" s="18">
        <v>188.19</v>
      </c>
    </row>
    <row r="90" spans="1:12">
      <c r="A90" s="9">
        <v>86</v>
      </c>
      <c r="B90" s="12" t="s">
        <v>71</v>
      </c>
      <c r="C90" s="15">
        <v>2</v>
      </c>
      <c r="D90" s="9" t="s">
        <v>23</v>
      </c>
      <c r="E90" s="9" t="s">
        <v>19</v>
      </c>
      <c r="F90" s="16"/>
      <c r="G90" s="22"/>
      <c r="H90" s="17"/>
      <c r="I90" s="17"/>
      <c r="J90" s="17"/>
      <c r="K90" s="17"/>
      <c r="L90" s="9" t="s">
        <v>23</v>
      </c>
    </row>
    <row r="91" spans="1:12">
      <c r="A91" s="9">
        <v>87</v>
      </c>
      <c r="B91" s="12" t="s">
        <v>71</v>
      </c>
      <c r="C91" s="15">
        <v>4</v>
      </c>
      <c r="D91" s="9" t="s">
        <v>17</v>
      </c>
      <c r="E91" s="9" t="s">
        <v>19</v>
      </c>
      <c r="F91" s="16"/>
      <c r="G91" s="22"/>
      <c r="H91" s="17"/>
      <c r="I91" s="17"/>
      <c r="J91" s="17"/>
      <c r="K91" s="17"/>
      <c r="L91" s="13">
        <v>1081</v>
      </c>
    </row>
    <row r="92" spans="1:12">
      <c r="A92" s="9">
        <v>88</v>
      </c>
      <c r="B92" s="12" t="s">
        <v>71</v>
      </c>
      <c r="C92" s="15">
        <v>7</v>
      </c>
      <c r="D92" s="9" t="s">
        <v>17</v>
      </c>
      <c r="E92" s="9" t="s">
        <v>19</v>
      </c>
      <c r="F92" s="16"/>
      <c r="G92" s="22"/>
      <c r="H92" s="17"/>
      <c r="I92" s="17"/>
      <c r="J92" s="17"/>
      <c r="K92" s="17"/>
      <c r="L92" s="13">
        <v>1329</v>
      </c>
    </row>
    <row r="93" spans="1:12">
      <c r="A93" s="9">
        <v>89</v>
      </c>
      <c r="B93" s="12" t="s">
        <v>71</v>
      </c>
      <c r="C93" s="15">
        <v>10</v>
      </c>
      <c r="D93" s="9" t="s">
        <v>17</v>
      </c>
      <c r="E93" s="9" t="s">
        <v>19</v>
      </c>
      <c r="F93" s="16"/>
      <c r="G93" s="22"/>
      <c r="H93" s="17"/>
      <c r="I93" s="17"/>
      <c r="J93" s="17"/>
      <c r="K93" s="17"/>
      <c r="L93" s="13">
        <v>1155</v>
      </c>
    </row>
    <row r="94" spans="1:12">
      <c r="A94" s="9">
        <v>90</v>
      </c>
      <c r="B94" s="12" t="s">
        <v>71</v>
      </c>
      <c r="C94" s="15" t="s">
        <v>72</v>
      </c>
      <c r="D94" s="9" t="s">
        <v>17</v>
      </c>
      <c r="E94" s="9" t="s">
        <v>19</v>
      </c>
      <c r="F94" s="16"/>
      <c r="G94" s="22"/>
      <c r="H94" s="17"/>
      <c r="I94" s="17"/>
      <c r="J94" s="17"/>
      <c r="K94" s="17"/>
      <c r="L94" s="13">
        <v>752</v>
      </c>
    </row>
    <row r="95" spans="1:12">
      <c r="A95" s="9">
        <v>91</v>
      </c>
      <c r="B95" s="12" t="s">
        <v>71</v>
      </c>
      <c r="C95" s="15">
        <v>13</v>
      </c>
      <c r="D95" s="9" t="s">
        <v>17</v>
      </c>
      <c r="E95" s="9" t="s">
        <v>19</v>
      </c>
      <c r="F95" s="16"/>
      <c r="G95" s="22"/>
      <c r="H95" s="17"/>
      <c r="I95" s="17"/>
      <c r="J95" s="17"/>
      <c r="K95" s="17"/>
      <c r="L95" s="13">
        <v>2139</v>
      </c>
    </row>
    <row r="96" spans="1:12">
      <c r="A96" s="9">
        <v>92</v>
      </c>
      <c r="B96" s="10" t="s">
        <v>33</v>
      </c>
      <c r="C96" s="9">
        <v>14</v>
      </c>
      <c r="D96" s="9" t="s">
        <v>17</v>
      </c>
      <c r="E96" s="9" t="s">
        <v>19</v>
      </c>
      <c r="F96" s="11"/>
      <c r="G96" s="12"/>
      <c r="H96" s="12"/>
      <c r="I96" s="12"/>
      <c r="J96" s="12"/>
      <c r="K96" s="12"/>
      <c r="L96" s="13">
        <v>663</v>
      </c>
    </row>
    <row r="97" spans="1:12">
      <c r="A97" s="9">
        <v>93</v>
      </c>
      <c r="B97" s="10" t="s">
        <v>33</v>
      </c>
      <c r="C97" s="9">
        <v>18</v>
      </c>
      <c r="D97" s="9" t="s">
        <v>17</v>
      </c>
      <c r="E97" s="9" t="s">
        <v>19</v>
      </c>
      <c r="F97" s="11"/>
      <c r="G97" s="12"/>
      <c r="H97" s="12"/>
      <c r="I97" s="12"/>
      <c r="J97" s="12"/>
      <c r="K97" s="12"/>
      <c r="L97" s="13">
        <v>847</v>
      </c>
    </row>
    <row r="98" spans="1:12">
      <c r="A98" s="9">
        <v>94</v>
      </c>
      <c r="B98" s="14" t="s">
        <v>33</v>
      </c>
      <c r="C98" s="15">
        <v>20</v>
      </c>
      <c r="D98" s="9" t="s">
        <v>17</v>
      </c>
      <c r="E98" s="9" t="s">
        <v>19</v>
      </c>
      <c r="F98" s="16">
        <v>7.5</v>
      </c>
      <c r="G98" s="22">
        <v>5.8999999999999997E-2</v>
      </c>
      <c r="H98" s="17">
        <v>297</v>
      </c>
      <c r="I98" s="17">
        <f>G98*H98</f>
        <v>17.523</v>
      </c>
      <c r="J98" s="17">
        <v>0</v>
      </c>
      <c r="K98" s="17">
        <v>18.03</v>
      </c>
      <c r="L98" s="18">
        <v>836.67</v>
      </c>
    </row>
    <row r="99" spans="1:12">
      <c r="A99" s="9">
        <v>95</v>
      </c>
      <c r="B99" s="10" t="s">
        <v>33</v>
      </c>
      <c r="C99" s="15">
        <v>21</v>
      </c>
      <c r="D99" s="9" t="s">
        <v>23</v>
      </c>
      <c r="E99" s="9" t="s">
        <v>19</v>
      </c>
      <c r="F99" s="16">
        <v>7.5</v>
      </c>
      <c r="G99" s="22">
        <v>5.8999999999999997E-2</v>
      </c>
      <c r="H99" s="17">
        <v>297</v>
      </c>
      <c r="I99" s="17">
        <f>G99*H99</f>
        <v>17.523</v>
      </c>
      <c r="J99" s="17">
        <v>0</v>
      </c>
      <c r="K99" s="17">
        <v>18.03</v>
      </c>
      <c r="L99" s="9" t="s">
        <v>23</v>
      </c>
    </row>
    <row r="100" spans="1:12">
      <c r="A100" s="9">
        <v>96</v>
      </c>
      <c r="B100" s="10" t="s">
        <v>33</v>
      </c>
      <c r="C100" s="15">
        <v>22</v>
      </c>
      <c r="D100" s="9" t="s">
        <v>17</v>
      </c>
      <c r="E100" s="9" t="s">
        <v>19</v>
      </c>
      <c r="F100" s="16">
        <v>7.5</v>
      </c>
      <c r="G100" s="22">
        <v>5.8999999999999997E-2</v>
      </c>
      <c r="H100" s="17">
        <v>297</v>
      </c>
      <c r="I100" s="17">
        <f>G100*H100</f>
        <v>17.523</v>
      </c>
      <c r="J100" s="17">
        <v>0</v>
      </c>
      <c r="K100" s="17">
        <v>18.03</v>
      </c>
      <c r="L100" s="13">
        <v>544</v>
      </c>
    </row>
    <row r="101" spans="1:12">
      <c r="A101" s="9">
        <v>97</v>
      </c>
      <c r="B101" s="10" t="s">
        <v>33</v>
      </c>
      <c r="C101" s="15">
        <v>23</v>
      </c>
      <c r="D101" s="9" t="s">
        <v>17</v>
      </c>
      <c r="E101" s="9" t="s">
        <v>19</v>
      </c>
      <c r="F101" s="16">
        <v>7.5</v>
      </c>
      <c r="G101" s="22">
        <v>5.8999999999999997E-2</v>
      </c>
      <c r="H101" s="17">
        <v>297</v>
      </c>
      <c r="I101" s="17">
        <f>G101*H101</f>
        <v>17.523</v>
      </c>
      <c r="J101" s="17">
        <v>0</v>
      </c>
      <c r="K101" s="17">
        <v>18.03</v>
      </c>
      <c r="L101" s="13">
        <v>1837</v>
      </c>
    </row>
    <row r="102" spans="1:12">
      <c r="A102" s="9">
        <v>98</v>
      </c>
      <c r="B102" s="10" t="s">
        <v>33</v>
      </c>
      <c r="C102" s="9">
        <v>24</v>
      </c>
      <c r="D102" s="9" t="s">
        <v>17</v>
      </c>
      <c r="E102" s="9" t="s">
        <v>19</v>
      </c>
      <c r="F102" s="11"/>
      <c r="G102" s="12"/>
      <c r="H102" s="12"/>
      <c r="I102" s="12"/>
      <c r="J102" s="12"/>
      <c r="K102" s="12"/>
      <c r="L102" s="13">
        <v>291</v>
      </c>
    </row>
    <row r="103" spans="1:12">
      <c r="A103" s="9">
        <v>99</v>
      </c>
      <c r="B103" s="10" t="s">
        <v>33</v>
      </c>
      <c r="C103" s="9">
        <v>26</v>
      </c>
      <c r="D103" s="9" t="s">
        <v>23</v>
      </c>
      <c r="E103" s="9" t="s">
        <v>19</v>
      </c>
      <c r="F103" s="11"/>
      <c r="G103" s="12"/>
      <c r="H103" s="12"/>
      <c r="I103" s="12"/>
      <c r="J103" s="12"/>
      <c r="K103" s="12"/>
      <c r="L103" s="9" t="s">
        <v>23</v>
      </c>
    </row>
    <row r="104" spans="1:12">
      <c r="A104" s="9">
        <v>100</v>
      </c>
      <c r="B104" s="10" t="s">
        <v>33</v>
      </c>
      <c r="C104" s="9">
        <v>27</v>
      </c>
      <c r="D104" s="9" t="s">
        <v>17</v>
      </c>
      <c r="E104" s="9" t="s">
        <v>19</v>
      </c>
      <c r="F104" s="11"/>
      <c r="G104" s="12"/>
      <c r="H104" s="12"/>
      <c r="I104" s="12"/>
      <c r="J104" s="12"/>
      <c r="K104" s="12"/>
      <c r="L104" s="13">
        <v>893</v>
      </c>
    </row>
    <row r="105" spans="1:12">
      <c r="A105" s="9">
        <v>101</v>
      </c>
      <c r="B105" s="10" t="s">
        <v>33</v>
      </c>
      <c r="C105" s="9">
        <v>28</v>
      </c>
      <c r="D105" s="9" t="s">
        <v>17</v>
      </c>
      <c r="E105" s="9" t="s">
        <v>19</v>
      </c>
      <c r="F105" s="11"/>
      <c r="G105" s="12"/>
      <c r="H105" s="12"/>
      <c r="I105" s="12"/>
      <c r="J105" s="12"/>
      <c r="K105" s="12"/>
      <c r="L105" s="13">
        <v>4375</v>
      </c>
    </row>
    <row r="106" spans="1:12">
      <c r="A106" s="9">
        <v>102</v>
      </c>
      <c r="B106" s="10" t="s">
        <v>33</v>
      </c>
      <c r="C106" s="9">
        <v>30</v>
      </c>
      <c r="D106" s="9" t="s">
        <v>17</v>
      </c>
      <c r="E106" s="9" t="s">
        <v>19</v>
      </c>
      <c r="F106" s="11"/>
      <c r="G106" s="12"/>
      <c r="H106" s="12"/>
      <c r="I106" s="12"/>
      <c r="J106" s="12"/>
      <c r="K106" s="12"/>
      <c r="L106" s="13">
        <v>1279</v>
      </c>
    </row>
    <row r="107" spans="1:12">
      <c r="A107" s="9">
        <v>103</v>
      </c>
      <c r="B107" s="10" t="s">
        <v>33</v>
      </c>
      <c r="C107" s="9">
        <v>33</v>
      </c>
      <c r="D107" s="9" t="s">
        <v>17</v>
      </c>
      <c r="E107" s="9" t="s">
        <v>19</v>
      </c>
      <c r="F107" s="11"/>
      <c r="G107" s="12"/>
      <c r="H107" s="12"/>
      <c r="I107" s="12"/>
      <c r="J107" s="12"/>
      <c r="K107" s="12"/>
      <c r="L107" s="13">
        <v>924</v>
      </c>
    </row>
    <row r="108" spans="1:12">
      <c r="A108" s="9">
        <v>104</v>
      </c>
      <c r="B108" s="10" t="s">
        <v>33</v>
      </c>
      <c r="C108" s="9">
        <v>35</v>
      </c>
      <c r="D108" s="9" t="s">
        <v>17</v>
      </c>
      <c r="E108" s="9" t="s">
        <v>19</v>
      </c>
      <c r="F108" s="11"/>
      <c r="G108" s="12"/>
      <c r="H108" s="12"/>
      <c r="I108" s="12"/>
      <c r="J108" s="12"/>
      <c r="K108" s="12"/>
      <c r="L108" s="13">
        <v>1969</v>
      </c>
    </row>
    <row r="109" spans="1:12">
      <c r="A109" s="9">
        <v>105</v>
      </c>
      <c r="B109" s="10" t="s">
        <v>33</v>
      </c>
      <c r="C109" s="9">
        <v>36</v>
      </c>
      <c r="D109" s="9" t="s">
        <v>17</v>
      </c>
      <c r="E109" s="9" t="s">
        <v>19</v>
      </c>
      <c r="F109" s="11"/>
      <c r="G109" s="12"/>
      <c r="H109" s="12"/>
      <c r="I109" s="12"/>
      <c r="J109" s="12"/>
      <c r="K109" s="12"/>
      <c r="L109" s="13">
        <v>1071</v>
      </c>
    </row>
    <row r="110" spans="1:12">
      <c r="A110" s="9">
        <v>106</v>
      </c>
      <c r="B110" s="10" t="s">
        <v>33</v>
      </c>
      <c r="C110" s="9">
        <v>37</v>
      </c>
      <c r="D110" s="9" t="s">
        <v>17</v>
      </c>
      <c r="E110" s="9" t="s">
        <v>19</v>
      </c>
      <c r="F110" s="11"/>
      <c r="G110" s="12"/>
      <c r="H110" s="12"/>
      <c r="I110" s="12"/>
      <c r="J110" s="12"/>
      <c r="K110" s="12"/>
      <c r="L110" s="13">
        <v>1130</v>
      </c>
    </row>
    <row r="111" spans="1:12">
      <c r="A111" s="9">
        <v>107</v>
      </c>
      <c r="B111" s="10" t="s">
        <v>33</v>
      </c>
      <c r="C111" s="9">
        <v>40</v>
      </c>
      <c r="D111" s="9" t="s">
        <v>17</v>
      </c>
      <c r="E111" s="9" t="s">
        <v>19</v>
      </c>
      <c r="F111" s="11"/>
      <c r="G111" s="12"/>
      <c r="H111" s="12"/>
      <c r="I111" s="12"/>
      <c r="J111" s="12"/>
      <c r="K111" s="12"/>
      <c r="L111" s="13">
        <v>1066</v>
      </c>
    </row>
    <row r="112" spans="1:12">
      <c r="A112" s="9">
        <v>108</v>
      </c>
      <c r="B112" s="10" t="s">
        <v>33</v>
      </c>
      <c r="C112" s="9">
        <v>46</v>
      </c>
      <c r="D112" s="9" t="s">
        <v>17</v>
      </c>
      <c r="E112" s="9" t="s">
        <v>19</v>
      </c>
      <c r="F112" s="11"/>
      <c r="G112" s="12"/>
      <c r="H112" s="12"/>
      <c r="I112" s="12"/>
      <c r="J112" s="12"/>
      <c r="K112" s="12"/>
      <c r="L112" s="13">
        <v>1596</v>
      </c>
    </row>
    <row r="113" spans="1:12">
      <c r="A113" s="9">
        <v>109</v>
      </c>
      <c r="B113" s="56" t="s">
        <v>73</v>
      </c>
      <c r="C113" s="21">
        <v>1</v>
      </c>
      <c r="D113" s="9" t="s">
        <v>17</v>
      </c>
      <c r="E113" s="9" t="s">
        <v>19</v>
      </c>
      <c r="F113" s="16">
        <v>7.5</v>
      </c>
      <c r="G113" s="17">
        <v>4.9000000000000002E-2</v>
      </c>
      <c r="H113" s="17">
        <v>287.51</v>
      </c>
      <c r="I113" s="17">
        <f>G113*H113</f>
        <v>14.08799</v>
      </c>
      <c r="J113" s="17">
        <v>0</v>
      </c>
      <c r="K113" s="17">
        <v>18.03</v>
      </c>
      <c r="L113" s="18">
        <v>1608.53</v>
      </c>
    </row>
    <row r="114" spans="1:12">
      <c r="A114" s="9">
        <v>110</v>
      </c>
      <c r="B114" s="23" t="s">
        <v>74</v>
      </c>
      <c r="C114" s="15">
        <v>1</v>
      </c>
      <c r="D114" s="9" t="s">
        <v>17</v>
      </c>
      <c r="E114" s="9" t="s">
        <v>19</v>
      </c>
      <c r="F114" s="16"/>
      <c r="G114" s="22"/>
      <c r="H114" s="17"/>
      <c r="I114" s="17"/>
      <c r="J114" s="17"/>
      <c r="K114" s="17"/>
      <c r="L114" s="13">
        <v>298</v>
      </c>
    </row>
    <row r="115" spans="1:12">
      <c r="A115" s="9">
        <v>111</v>
      </c>
      <c r="B115" s="23" t="s">
        <v>74</v>
      </c>
      <c r="C115" s="15">
        <v>2</v>
      </c>
      <c r="D115" s="9" t="s">
        <v>17</v>
      </c>
      <c r="E115" s="9" t="s">
        <v>19</v>
      </c>
      <c r="F115" s="16"/>
      <c r="G115" s="22"/>
      <c r="H115" s="17"/>
      <c r="I115" s="17"/>
      <c r="J115" s="17"/>
      <c r="K115" s="17"/>
      <c r="L115" s="13">
        <v>83</v>
      </c>
    </row>
    <row r="116" spans="1:12">
      <c r="A116" s="9">
        <v>112</v>
      </c>
      <c r="B116" s="23" t="s">
        <v>74</v>
      </c>
      <c r="C116" s="15">
        <v>3</v>
      </c>
      <c r="D116" s="9" t="s">
        <v>17</v>
      </c>
      <c r="E116" s="9" t="s">
        <v>19</v>
      </c>
      <c r="F116" s="16"/>
      <c r="G116" s="22"/>
      <c r="H116" s="17"/>
      <c r="I116" s="17"/>
      <c r="J116" s="17"/>
      <c r="K116" s="17"/>
      <c r="L116" s="13">
        <v>242</v>
      </c>
    </row>
    <row r="117" spans="1:12">
      <c r="A117" s="9">
        <v>113</v>
      </c>
      <c r="B117" s="24" t="s">
        <v>74</v>
      </c>
      <c r="C117" s="25">
        <v>4</v>
      </c>
      <c r="D117" s="26" t="s">
        <v>17</v>
      </c>
      <c r="E117" s="26" t="s">
        <v>19</v>
      </c>
      <c r="F117" s="27"/>
      <c r="G117" s="28"/>
      <c r="H117" s="29"/>
      <c r="I117" s="29"/>
      <c r="J117" s="29"/>
      <c r="K117" s="29"/>
      <c r="L117" s="13">
        <v>132</v>
      </c>
    </row>
    <row r="118" spans="1:12">
      <c r="A118" s="9">
        <v>114</v>
      </c>
      <c r="B118" s="23" t="s">
        <v>75</v>
      </c>
      <c r="C118" s="30">
        <v>2</v>
      </c>
      <c r="D118" s="9" t="s">
        <v>17</v>
      </c>
      <c r="E118" s="9" t="s">
        <v>19</v>
      </c>
      <c r="F118" s="16"/>
      <c r="G118" s="22"/>
      <c r="H118" s="17"/>
      <c r="I118" s="17"/>
      <c r="J118" s="17"/>
      <c r="K118" s="17"/>
      <c r="L118" s="13">
        <v>175</v>
      </c>
    </row>
    <row r="119" spans="1:12">
      <c r="A119" s="9">
        <v>115</v>
      </c>
      <c r="B119" s="23" t="s">
        <v>76</v>
      </c>
      <c r="C119" s="30">
        <v>9</v>
      </c>
      <c r="D119" s="9" t="s">
        <v>17</v>
      </c>
      <c r="E119" s="9" t="s">
        <v>19</v>
      </c>
      <c r="F119" s="16"/>
      <c r="G119" s="22"/>
      <c r="H119" s="17"/>
      <c r="I119" s="17"/>
      <c r="J119" s="17"/>
      <c r="K119" s="17"/>
      <c r="L119" s="13">
        <v>1044</v>
      </c>
    </row>
    <row r="120" spans="1:12">
      <c r="A120" s="31"/>
      <c r="C120" s="33"/>
      <c r="D120" s="34"/>
      <c r="E120" s="34"/>
      <c r="L120" s="35"/>
    </row>
    <row r="121" spans="1:12">
      <c r="A121" s="48" t="s">
        <v>49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1:12">
      <c r="A122" s="31"/>
      <c r="C122" s="33"/>
      <c r="D122" s="34"/>
      <c r="E122" s="34"/>
      <c r="L122" s="35"/>
    </row>
  </sheetData>
  <mergeCells count="10">
    <mergeCell ref="A121:L121"/>
    <mergeCell ref="A1:L1"/>
    <mergeCell ref="A2:A3"/>
    <mergeCell ref="B2:C2"/>
    <mergeCell ref="D2:D3"/>
    <mergeCell ref="E2:E3"/>
    <mergeCell ref="F2:G2"/>
    <mergeCell ref="H2:J2"/>
    <mergeCell ref="K2:K3"/>
    <mergeCell ref="L2:L3"/>
  </mergeCells>
  <pageMargins left="0.7" right="0.7" top="0.75" bottom="0.75" header="0.3" footer="0.3"/>
  <pageSetup paperSize="9" orientation="portrait" horizontalDpi="180" verticalDpi="18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ГВС</vt:lpstr>
      <vt:lpstr>ХВС</vt:lpstr>
      <vt:lpstr>Лист3</vt:lpstr>
      <vt:lpstr>ХВС!Область_печати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2014-07-28T09:49:13Z</dcterms:modified>
</cp:coreProperties>
</file>