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1"/>
  </bookViews>
  <sheets>
    <sheet name="ГВС" sheetId="1" r:id="rId1"/>
    <sheet name="ХВС" sheetId="2" r:id="rId2"/>
  </sheets>
  <definedNames>
    <definedName name="_xlnm._FilterDatabase" localSheetId="0" hidden="1">'ГВС'!$A$4:$P$186</definedName>
    <definedName name="Excel_BuiltIn__FilterDatabase_1" localSheetId="1">'ХВС'!$A$4:$N$4</definedName>
    <definedName name="Excel_BuiltIn__FilterDatabase_1">#REF!</definedName>
    <definedName name="_xlnm.Print_Area" localSheetId="0">'ГВС'!$A$1:$M$188</definedName>
    <definedName name="_xlnm.Print_Area" localSheetId="1">'ХВС'!$A$1:$L$119</definedName>
  </definedNames>
  <calcPr fullCalcOnLoad="1"/>
</workbook>
</file>

<file path=xl/sharedStrings.xml><?xml version="1.0" encoding="utf-8"?>
<sst xmlns="http://schemas.openxmlformats.org/spreadsheetml/2006/main" count="883" uniqueCount="80">
  <si>
    <r>
      <t xml:space="preserve">Приложение № 1. Обьемы по общедомовым приборам учета ХВС и ГВС                                      за </t>
    </r>
    <r>
      <rPr>
        <b/>
        <u val="single"/>
        <sz val="12"/>
        <color indexed="8"/>
        <rFont val="Times New Roman"/>
        <family val="1"/>
      </rPr>
      <t>ИЮНЬ 2014г.</t>
    </r>
  </si>
  <si>
    <t>№ п/п</t>
  </si>
  <si>
    <t>Адрес  МКД</t>
  </si>
  <si>
    <t>Тип расчета</t>
  </si>
  <si>
    <t>Услуга</t>
  </si>
  <si>
    <t>Норматив,м3/чел.</t>
  </si>
  <si>
    <t>Площади*, м2</t>
  </si>
  <si>
    <t>Тариф, руб,/м3 с НДС</t>
  </si>
  <si>
    <r>
      <t>Объём                     потребления по  ОДПУ                     м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, за месяц </t>
    </r>
  </si>
  <si>
    <t xml:space="preserve">Объём                     потребления по  ОДПУ Гкал, за месяц </t>
  </si>
  <si>
    <t>улица</t>
  </si>
  <si>
    <t>№ дома</t>
  </si>
  <si>
    <t>на индив. потребление</t>
  </si>
  <si>
    <t>на общедом. потребление</t>
  </si>
  <si>
    <t>Общего имущества</t>
  </si>
  <si>
    <t xml:space="preserve">ОДН по норме </t>
  </si>
  <si>
    <t>нежилых помещений</t>
  </si>
  <si>
    <t>Г.Р.Аверьянова</t>
  </si>
  <si>
    <t>по ОДПУ</t>
  </si>
  <si>
    <t xml:space="preserve">ГВС </t>
  </si>
  <si>
    <t>ХВС</t>
  </si>
  <si>
    <t xml:space="preserve">Г.Р.Аверьянова </t>
  </si>
  <si>
    <t>ГВС</t>
  </si>
  <si>
    <t xml:space="preserve"> по норме</t>
  </si>
  <si>
    <t>по норме</t>
  </si>
  <si>
    <t>Варейкиса</t>
  </si>
  <si>
    <t xml:space="preserve">Варейкиса </t>
  </si>
  <si>
    <t>29а</t>
  </si>
  <si>
    <t>Гая пр-кт</t>
  </si>
  <si>
    <t>21Б</t>
  </si>
  <si>
    <t>57/2</t>
  </si>
  <si>
    <t>Инзенская</t>
  </si>
  <si>
    <t>Кольцевая</t>
  </si>
  <si>
    <t xml:space="preserve">Кольцевая </t>
  </si>
  <si>
    <t>Хрустальная</t>
  </si>
  <si>
    <t>41/34</t>
  </si>
  <si>
    <t xml:space="preserve">Локомотивная </t>
  </si>
  <si>
    <t>Локомотивная</t>
  </si>
  <si>
    <t>Верхняя Площадка</t>
  </si>
  <si>
    <t xml:space="preserve">Первомайская </t>
  </si>
  <si>
    <t>Опытная</t>
  </si>
  <si>
    <t>,</t>
  </si>
  <si>
    <t>12 Сентября</t>
  </si>
  <si>
    <t>Карсунская</t>
  </si>
  <si>
    <t>Кирова</t>
  </si>
  <si>
    <t>Куйбышева</t>
  </si>
  <si>
    <t>Железнодорожная</t>
  </si>
  <si>
    <t>Профсоюзная</t>
  </si>
  <si>
    <t>Пушкинская</t>
  </si>
  <si>
    <t>Малосаратовская</t>
  </si>
  <si>
    <t>Начальник абонентского отдела                                       Букач А.Ю.</t>
  </si>
  <si>
    <t>Вольная</t>
  </si>
  <si>
    <t>21а</t>
  </si>
  <si>
    <t>23а</t>
  </si>
  <si>
    <t xml:space="preserve">Гая пр-кт </t>
  </si>
  <si>
    <t>47-а</t>
  </si>
  <si>
    <t>67а</t>
  </si>
  <si>
    <t xml:space="preserve">Геологов </t>
  </si>
  <si>
    <t>Героев Свири</t>
  </si>
  <si>
    <t>Клубная</t>
  </si>
  <si>
    <t>8а</t>
  </si>
  <si>
    <t>Луначарского</t>
  </si>
  <si>
    <t>Молодёжная (с.Луговое)</t>
  </si>
  <si>
    <t>Молодёжная (п. Пригородный)</t>
  </si>
  <si>
    <t>пер. 2й Винновский</t>
  </si>
  <si>
    <t>Садовая (п. Пригородный)</t>
  </si>
  <si>
    <t xml:space="preserve">Строителей </t>
  </si>
  <si>
    <t>Трудовая</t>
  </si>
  <si>
    <t>Фасадная (п. Пригородный)</t>
  </si>
  <si>
    <t>2а</t>
  </si>
  <si>
    <t xml:space="preserve">Хрустальная </t>
  </si>
  <si>
    <t>10а</t>
  </si>
  <si>
    <t>Школьный пер.</t>
  </si>
  <si>
    <t>Школьная (п.Пригородный)</t>
  </si>
  <si>
    <t>Центральная (п.Плодовый)</t>
  </si>
  <si>
    <t>Центральная</t>
  </si>
  <si>
    <t>14а</t>
  </si>
  <si>
    <t>по нормативу</t>
  </si>
  <si>
    <t>пр-д Нефтеразведчиков</t>
  </si>
  <si>
    <r>
      <t xml:space="preserve">Приложение №2. Обьемы по общедомовым приборам учета ХВС                                              за </t>
    </r>
    <r>
      <rPr>
        <b/>
        <u val="single"/>
        <sz val="12"/>
        <color indexed="8"/>
        <rFont val="Times New Roman"/>
        <family val="1"/>
      </rPr>
      <t>ИЮНЬ 2014г.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</si>
</sst>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9" fillId="0" borderId="10" xfId="0" applyNumberFormat="1" applyFont="1" applyFill="1" applyBorder="1" applyAlignment="1">
      <alignment horizontal="right" vertical="center"/>
    </xf>
    <xf numFmtId="16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2" fontId="9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2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 shrinkToFit="1"/>
      <protection/>
    </xf>
    <xf numFmtId="16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 shrinkToFit="1"/>
      <protection/>
    </xf>
    <xf numFmtId="0" fontId="9" fillId="0" borderId="11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164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0" xfId="0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vertical="center" shrinkToFit="1"/>
      <protection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2" fontId="9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"/>
  <sheetViews>
    <sheetView view="pageBreakPreview" zoomScale="86" zoomScaleNormal="50" zoomScaleSheetLayoutView="86" zoomScalePageLayoutView="0" workbookViewId="0" topLeftCell="A1">
      <selection activeCell="O11" sqref="O11"/>
    </sheetView>
  </sheetViews>
  <sheetFormatPr defaultColWidth="9.140625" defaultRowHeight="15"/>
  <cols>
    <col min="1" max="1" width="5.00390625" style="1" customWidth="1"/>
    <col min="2" max="2" width="27.7109375" style="2" customWidth="1"/>
    <col min="3" max="3" width="7.8515625" style="3" customWidth="1"/>
    <col min="4" max="4" width="13.7109375" style="4" customWidth="1"/>
    <col min="5" max="5" width="12.28125" style="4" customWidth="1"/>
    <col min="6" max="11" width="0" style="2" hidden="1" customWidth="1"/>
    <col min="12" max="12" width="13.28125" style="5" customWidth="1"/>
    <col min="13" max="13" width="13.28125" style="2" customWidth="1"/>
    <col min="14" max="16384" width="9.140625" style="2" customWidth="1"/>
  </cols>
  <sheetData>
    <row r="1" spans="1:13" s="6" customFormat="1" ht="32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.75" customHeight="1">
      <c r="A2" s="62" t="s">
        <v>1</v>
      </c>
      <c r="B2" s="63" t="s">
        <v>2</v>
      </c>
      <c r="C2" s="63"/>
      <c r="D2" s="63" t="s">
        <v>3</v>
      </c>
      <c r="E2" s="63" t="s">
        <v>4</v>
      </c>
      <c r="F2" s="64" t="s">
        <v>5</v>
      </c>
      <c r="G2" s="64"/>
      <c r="H2" s="64" t="s">
        <v>6</v>
      </c>
      <c r="I2" s="64"/>
      <c r="J2" s="64"/>
      <c r="K2" s="63" t="s">
        <v>7</v>
      </c>
      <c r="L2" s="65" t="s">
        <v>8</v>
      </c>
      <c r="M2" s="60" t="s">
        <v>9</v>
      </c>
    </row>
    <row r="3" spans="1:13" ht="72.75" customHeight="1">
      <c r="A3" s="62"/>
      <c r="B3" s="7" t="s">
        <v>10</v>
      </c>
      <c r="C3" s="7" t="s">
        <v>11</v>
      </c>
      <c r="D3" s="63"/>
      <c r="E3" s="63"/>
      <c r="F3" s="9" t="s">
        <v>12</v>
      </c>
      <c r="G3" s="10" t="s">
        <v>13</v>
      </c>
      <c r="H3" s="11" t="s">
        <v>14</v>
      </c>
      <c r="I3" s="11" t="s">
        <v>15</v>
      </c>
      <c r="J3" s="11" t="s">
        <v>16</v>
      </c>
      <c r="K3" s="63"/>
      <c r="L3" s="66"/>
      <c r="M3" s="60"/>
    </row>
    <row r="4" spans="1:13" ht="13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8"/>
      <c r="G4" s="12"/>
      <c r="H4" s="7"/>
      <c r="I4" s="7"/>
      <c r="J4" s="7"/>
      <c r="K4" s="7"/>
      <c r="L4" s="49">
        <v>6</v>
      </c>
      <c r="M4" s="13">
        <v>7</v>
      </c>
    </row>
    <row r="5" spans="1:13" s="20" customFormat="1" ht="16.5" customHeight="1">
      <c r="A5" s="50">
        <v>1</v>
      </c>
      <c r="B5" s="52" t="s">
        <v>17</v>
      </c>
      <c r="C5" s="51">
        <v>2</v>
      </c>
      <c r="D5" s="14" t="s">
        <v>18</v>
      </c>
      <c r="E5" s="14" t="s">
        <v>19</v>
      </c>
      <c r="F5" s="17">
        <v>3.55</v>
      </c>
      <c r="G5" s="18">
        <v>0.022</v>
      </c>
      <c r="H5" s="19">
        <v>2082</v>
      </c>
      <c r="I5" s="19">
        <f>G5*H5</f>
        <v>45.803999999999995</v>
      </c>
      <c r="J5" s="19">
        <v>35.1</v>
      </c>
      <c r="K5" s="19">
        <v>117.59</v>
      </c>
      <c r="L5" s="17">
        <f>227.31+345.57+309.69</f>
        <v>882.5699999999999</v>
      </c>
      <c r="M5" s="15">
        <f>19.72+20.36+22.49</f>
        <v>62.56999999999999</v>
      </c>
    </row>
    <row r="6" spans="1:13" s="20" customFormat="1" ht="16.5" customHeight="1">
      <c r="A6" s="50"/>
      <c r="B6" s="52"/>
      <c r="C6" s="51"/>
      <c r="D6" s="14" t="s">
        <v>18</v>
      </c>
      <c r="E6" s="14" t="s">
        <v>20</v>
      </c>
      <c r="F6" s="17">
        <v>5.71</v>
      </c>
      <c r="G6" s="18">
        <v>0.022</v>
      </c>
      <c r="H6" s="19"/>
      <c r="I6" s="19">
        <f>G6*H5</f>
        <v>45.803999999999995</v>
      </c>
      <c r="J6" s="19"/>
      <c r="K6" s="19">
        <v>18.03</v>
      </c>
      <c r="L6" s="19">
        <v>1870.01</v>
      </c>
      <c r="M6" s="15"/>
    </row>
    <row r="7" spans="1:13" s="20" customFormat="1" ht="16.5" customHeight="1">
      <c r="A7" s="50">
        <v>2</v>
      </c>
      <c r="B7" s="52" t="s">
        <v>21</v>
      </c>
      <c r="C7" s="51">
        <v>3</v>
      </c>
      <c r="D7" s="14" t="s">
        <v>18</v>
      </c>
      <c r="E7" s="14" t="s">
        <v>22</v>
      </c>
      <c r="F7" s="17"/>
      <c r="G7" s="18"/>
      <c r="H7" s="19"/>
      <c r="I7" s="19"/>
      <c r="J7" s="19"/>
      <c r="K7" s="19"/>
      <c r="L7" s="17">
        <v>716.31</v>
      </c>
      <c r="M7" s="15">
        <v>36.31</v>
      </c>
    </row>
    <row r="8" spans="1:13" s="20" customFormat="1" ht="16.5" customHeight="1">
      <c r="A8" s="50"/>
      <c r="B8" s="52"/>
      <c r="C8" s="51"/>
      <c r="D8" s="14" t="s">
        <v>23</v>
      </c>
      <c r="E8" s="14" t="s">
        <v>20</v>
      </c>
      <c r="F8" s="17"/>
      <c r="G8" s="18"/>
      <c r="H8" s="19"/>
      <c r="I8" s="19"/>
      <c r="J8" s="19"/>
      <c r="K8" s="19"/>
      <c r="L8" s="50" t="s">
        <v>24</v>
      </c>
      <c r="M8" s="50"/>
    </row>
    <row r="9" spans="1:13" s="20" customFormat="1" ht="16.5" customHeight="1">
      <c r="A9" s="50">
        <v>3</v>
      </c>
      <c r="B9" s="52" t="s">
        <v>21</v>
      </c>
      <c r="C9" s="51">
        <v>5</v>
      </c>
      <c r="D9" s="14" t="s">
        <v>18</v>
      </c>
      <c r="E9" s="14" t="s">
        <v>22</v>
      </c>
      <c r="F9" s="17"/>
      <c r="G9" s="18"/>
      <c r="H9" s="19"/>
      <c r="I9" s="19"/>
      <c r="J9" s="19"/>
      <c r="K9" s="19"/>
      <c r="L9" s="17">
        <v>721.76</v>
      </c>
      <c r="M9" s="15">
        <v>36.05</v>
      </c>
    </row>
    <row r="10" spans="1:13" s="20" customFormat="1" ht="16.5" customHeight="1">
      <c r="A10" s="50"/>
      <c r="B10" s="52"/>
      <c r="C10" s="51"/>
      <c r="D10" s="14" t="s">
        <v>23</v>
      </c>
      <c r="E10" s="14" t="s">
        <v>20</v>
      </c>
      <c r="F10" s="17"/>
      <c r="G10" s="18"/>
      <c r="H10" s="19"/>
      <c r="I10" s="19"/>
      <c r="J10" s="19"/>
      <c r="K10" s="19"/>
      <c r="L10" s="50" t="s">
        <v>24</v>
      </c>
      <c r="M10" s="50"/>
    </row>
    <row r="11" spans="1:13" s="20" customFormat="1" ht="16.5" customHeight="1">
      <c r="A11" s="50">
        <v>4</v>
      </c>
      <c r="B11" s="52" t="s">
        <v>21</v>
      </c>
      <c r="C11" s="51">
        <v>6</v>
      </c>
      <c r="D11" s="14" t="s">
        <v>18</v>
      </c>
      <c r="E11" s="14" t="s">
        <v>22</v>
      </c>
      <c r="F11" s="17"/>
      <c r="G11" s="18"/>
      <c r="H11" s="19"/>
      <c r="I11" s="19"/>
      <c r="J11" s="19"/>
      <c r="K11" s="19"/>
      <c r="L11" s="17">
        <v>423.78</v>
      </c>
      <c r="M11" s="15">
        <v>25.65</v>
      </c>
    </row>
    <row r="12" spans="1:13" s="20" customFormat="1" ht="16.5" customHeight="1">
      <c r="A12" s="50"/>
      <c r="B12" s="52"/>
      <c r="C12" s="51"/>
      <c r="D12" s="14" t="s">
        <v>23</v>
      </c>
      <c r="E12" s="14" t="s">
        <v>20</v>
      </c>
      <c r="F12" s="17"/>
      <c r="G12" s="18"/>
      <c r="H12" s="19"/>
      <c r="I12" s="19"/>
      <c r="J12" s="19"/>
      <c r="K12" s="19"/>
      <c r="L12" s="50" t="s">
        <v>24</v>
      </c>
      <c r="M12" s="50"/>
    </row>
    <row r="13" spans="1:13" s="20" customFormat="1" ht="16.5" customHeight="1">
      <c r="A13" s="50">
        <v>5</v>
      </c>
      <c r="B13" s="52" t="s">
        <v>21</v>
      </c>
      <c r="C13" s="51">
        <v>7</v>
      </c>
      <c r="D13" s="14" t="s">
        <v>18</v>
      </c>
      <c r="E13" s="14" t="s">
        <v>22</v>
      </c>
      <c r="F13" s="17"/>
      <c r="G13" s="18"/>
      <c r="H13" s="19"/>
      <c r="I13" s="19"/>
      <c r="J13" s="19"/>
      <c r="K13" s="19"/>
      <c r="L13" s="17">
        <v>704.28</v>
      </c>
      <c r="M13" s="15">
        <v>37.16</v>
      </c>
    </row>
    <row r="14" spans="1:13" s="20" customFormat="1" ht="16.5" customHeight="1">
      <c r="A14" s="50"/>
      <c r="B14" s="52"/>
      <c r="C14" s="51"/>
      <c r="D14" s="14" t="s">
        <v>18</v>
      </c>
      <c r="E14" s="14" t="s">
        <v>20</v>
      </c>
      <c r="F14" s="17"/>
      <c r="G14" s="18"/>
      <c r="H14" s="19"/>
      <c r="I14" s="19"/>
      <c r="J14" s="19"/>
      <c r="K14" s="19"/>
      <c r="L14" s="19">
        <v>1751</v>
      </c>
      <c r="M14" s="15"/>
    </row>
    <row r="15" spans="1:13" s="20" customFormat="1" ht="16.5" customHeight="1">
      <c r="A15" s="50">
        <v>6</v>
      </c>
      <c r="B15" s="52" t="s">
        <v>21</v>
      </c>
      <c r="C15" s="51">
        <v>9</v>
      </c>
      <c r="D15" s="14" t="s">
        <v>18</v>
      </c>
      <c r="E15" s="14" t="s">
        <v>22</v>
      </c>
      <c r="F15" s="17"/>
      <c r="G15" s="18"/>
      <c r="H15" s="19"/>
      <c r="I15" s="19"/>
      <c r="J15" s="19"/>
      <c r="K15" s="19"/>
      <c r="L15" s="17">
        <v>433.37</v>
      </c>
      <c r="M15" s="15">
        <v>28.57</v>
      </c>
    </row>
    <row r="16" spans="1:13" s="20" customFormat="1" ht="16.5" customHeight="1">
      <c r="A16" s="50"/>
      <c r="B16" s="52"/>
      <c r="C16" s="51"/>
      <c r="D16" s="14" t="s">
        <v>18</v>
      </c>
      <c r="E16" s="14" t="s">
        <v>20</v>
      </c>
      <c r="F16" s="17"/>
      <c r="G16" s="18"/>
      <c r="H16" s="19"/>
      <c r="I16" s="19"/>
      <c r="J16" s="19"/>
      <c r="K16" s="19"/>
      <c r="L16" s="19">
        <v>2277</v>
      </c>
      <c r="M16" s="15"/>
    </row>
    <row r="17" spans="1:13" s="20" customFormat="1" ht="16.5" customHeight="1">
      <c r="A17" s="50">
        <v>7</v>
      </c>
      <c r="B17" s="52" t="s">
        <v>21</v>
      </c>
      <c r="C17" s="51">
        <v>12</v>
      </c>
      <c r="D17" s="14" t="s">
        <v>18</v>
      </c>
      <c r="E17" s="14" t="s">
        <v>22</v>
      </c>
      <c r="F17" s="17"/>
      <c r="G17" s="18"/>
      <c r="H17" s="19"/>
      <c r="I17" s="19"/>
      <c r="J17" s="19"/>
      <c r="K17" s="19"/>
      <c r="L17" s="17">
        <v>322.64</v>
      </c>
      <c r="M17" s="15">
        <v>30.06</v>
      </c>
    </row>
    <row r="18" spans="1:13" s="20" customFormat="1" ht="16.5" customHeight="1">
      <c r="A18" s="50"/>
      <c r="B18" s="52"/>
      <c r="C18" s="51"/>
      <c r="D18" s="14" t="s">
        <v>18</v>
      </c>
      <c r="E18" s="14" t="s">
        <v>20</v>
      </c>
      <c r="F18" s="17"/>
      <c r="G18" s="18"/>
      <c r="H18" s="19"/>
      <c r="I18" s="19"/>
      <c r="J18" s="19"/>
      <c r="K18" s="19"/>
      <c r="L18" s="19">
        <v>693</v>
      </c>
      <c r="M18" s="15"/>
    </row>
    <row r="19" spans="1:13" s="20" customFormat="1" ht="16.5" customHeight="1">
      <c r="A19" s="50">
        <v>8</v>
      </c>
      <c r="B19" s="52" t="s">
        <v>21</v>
      </c>
      <c r="C19" s="51">
        <v>13</v>
      </c>
      <c r="D19" s="14" t="s">
        <v>18</v>
      </c>
      <c r="E19" s="14" t="s">
        <v>22</v>
      </c>
      <c r="F19" s="17"/>
      <c r="G19" s="18"/>
      <c r="H19" s="19"/>
      <c r="I19" s="19"/>
      <c r="J19" s="19"/>
      <c r="K19" s="19"/>
      <c r="L19" s="17">
        <v>666.72</v>
      </c>
      <c r="M19" s="15">
        <v>36.08</v>
      </c>
    </row>
    <row r="20" spans="1:13" s="20" customFormat="1" ht="16.5" customHeight="1">
      <c r="A20" s="50"/>
      <c r="B20" s="52"/>
      <c r="C20" s="51"/>
      <c r="D20" s="14" t="s">
        <v>18</v>
      </c>
      <c r="E20" s="14" t="s">
        <v>20</v>
      </c>
      <c r="F20" s="17"/>
      <c r="G20" s="18"/>
      <c r="H20" s="19"/>
      <c r="I20" s="19"/>
      <c r="J20" s="19"/>
      <c r="K20" s="19"/>
      <c r="L20" s="19">
        <v>1954</v>
      </c>
      <c r="M20" s="15"/>
    </row>
    <row r="21" spans="1:13" s="20" customFormat="1" ht="16.5" customHeight="1">
      <c r="A21" s="50">
        <v>9</v>
      </c>
      <c r="B21" s="52" t="s">
        <v>21</v>
      </c>
      <c r="C21" s="51">
        <v>14</v>
      </c>
      <c r="D21" s="14" t="s">
        <v>18</v>
      </c>
      <c r="E21" s="14" t="s">
        <v>22</v>
      </c>
      <c r="F21" s="17"/>
      <c r="G21" s="18"/>
      <c r="H21" s="19"/>
      <c r="I21" s="19"/>
      <c r="J21" s="19"/>
      <c r="K21" s="19"/>
      <c r="L21" s="17">
        <f>227.86+244.15</f>
        <v>472.01</v>
      </c>
      <c r="M21" s="15">
        <f>20.71+17.17</f>
        <v>37.88</v>
      </c>
    </row>
    <row r="22" spans="1:13" s="20" customFormat="1" ht="16.5" customHeight="1">
      <c r="A22" s="50"/>
      <c r="B22" s="52"/>
      <c r="C22" s="51"/>
      <c r="D22" s="14" t="s">
        <v>18</v>
      </c>
      <c r="E22" s="14" t="s">
        <v>20</v>
      </c>
      <c r="F22" s="17"/>
      <c r="G22" s="18"/>
      <c r="H22" s="19"/>
      <c r="I22" s="19"/>
      <c r="J22" s="19"/>
      <c r="K22" s="19"/>
      <c r="L22" s="19">
        <v>759</v>
      </c>
      <c r="M22" s="15"/>
    </row>
    <row r="23" spans="1:13" s="20" customFormat="1" ht="16.5" customHeight="1">
      <c r="A23" s="50">
        <v>10</v>
      </c>
      <c r="B23" s="52" t="s">
        <v>21</v>
      </c>
      <c r="C23" s="51">
        <v>17</v>
      </c>
      <c r="D23" s="14" t="s">
        <v>24</v>
      </c>
      <c r="E23" s="14" t="s">
        <v>22</v>
      </c>
      <c r="F23" s="17"/>
      <c r="G23" s="18"/>
      <c r="H23" s="19"/>
      <c r="I23" s="19"/>
      <c r="J23" s="19"/>
      <c r="K23" s="19"/>
      <c r="L23" s="59" t="s">
        <v>24</v>
      </c>
      <c r="M23" s="59"/>
    </row>
    <row r="24" spans="1:13" s="20" customFormat="1" ht="16.5" customHeight="1">
      <c r="A24" s="50"/>
      <c r="B24" s="52"/>
      <c r="C24" s="51"/>
      <c r="D24" s="14" t="s">
        <v>18</v>
      </c>
      <c r="E24" s="14" t="s">
        <v>20</v>
      </c>
      <c r="F24" s="17"/>
      <c r="G24" s="18"/>
      <c r="H24" s="19"/>
      <c r="I24" s="19"/>
      <c r="J24" s="19"/>
      <c r="K24" s="19"/>
      <c r="L24" s="19">
        <v>1501</v>
      </c>
      <c r="M24" s="15"/>
    </row>
    <row r="25" spans="1:13" s="20" customFormat="1" ht="16.5" customHeight="1">
      <c r="A25" s="50">
        <v>11</v>
      </c>
      <c r="B25" s="52" t="s">
        <v>21</v>
      </c>
      <c r="C25" s="51">
        <v>19</v>
      </c>
      <c r="D25" s="14" t="s">
        <v>18</v>
      </c>
      <c r="E25" s="14" t="s">
        <v>22</v>
      </c>
      <c r="F25" s="17"/>
      <c r="G25" s="18"/>
      <c r="H25" s="19"/>
      <c r="I25" s="19"/>
      <c r="J25" s="19"/>
      <c r="K25" s="19"/>
      <c r="L25" s="17">
        <v>735.05</v>
      </c>
      <c r="M25" s="15">
        <v>39.32</v>
      </c>
    </row>
    <row r="26" spans="1:13" s="20" customFormat="1" ht="16.5" customHeight="1">
      <c r="A26" s="50"/>
      <c r="B26" s="52"/>
      <c r="C26" s="51"/>
      <c r="D26" s="14" t="s">
        <v>18</v>
      </c>
      <c r="E26" s="14" t="s">
        <v>20</v>
      </c>
      <c r="F26" s="17"/>
      <c r="G26" s="18"/>
      <c r="H26" s="19"/>
      <c r="I26" s="19"/>
      <c r="J26" s="19"/>
      <c r="K26" s="19"/>
      <c r="L26" s="19">
        <v>1513</v>
      </c>
      <c r="M26" s="15"/>
    </row>
    <row r="27" spans="1:13" s="20" customFormat="1" ht="16.5" customHeight="1">
      <c r="A27" s="50">
        <v>12</v>
      </c>
      <c r="B27" s="52" t="s">
        <v>21</v>
      </c>
      <c r="C27" s="51">
        <v>27</v>
      </c>
      <c r="D27" s="14" t="s">
        <v>18</v>
      </c>
      <c r="E27" s="14" t="s">
        <v>22</v>
      </c>
      <c r="F27" s="17"/>
      <c r="G27" s="18"/>
      <c r="H27" s="19"/>
      <c r="I27" s="19"/>
      <c r="J27" s="19"/>
      <c r="K27" s="19"/>
      <c r="L27" s="17">
        <v>542.85</v>
      </c>
      <c r="M27" s="15">
        <v>28.52</v>
      </c>
    </row>
    <row r="28" spans="1:13" s="20" customFormat="1" ht="16.5" customHeight="1">
      <c r="A28" s="50"/>
      <c r="B28" s="52"/>
      <c r="C28" s="51"/>
      <c r="D28" s="14" t="s">
        <v>23</v>
      </c>
      <c r="E28" s="14" t="s">
        <v>20</v>
      </c>
      <c r="F28" s="17"/>
      <c r="G28" s="18"/>
      <c r="H28" s="19"/>
      <c r="I28" s="19"/>
      <c r="J28" s="19"/>
      <c r="K28" s="19"/>
      <c r="L28" s="50" t="s">
        <v>24</v>
      </c>
      <c r="M28" s="50"/>
    </row>
    <row r="29" spans="1:16" s="20" customFormat="1" ht="16.5" customHeight="1">
      <c r="A29" s="50">
        <v>13</v>
      </c>
      <c r="B29" s="57" t="s">
        <v>25</v>
      </c>
      <c r="C29" s="58">
        <v>6</v>
      </c>
      <c r="D29" s="14" t="s">
        <v>23</v>
      </c>
      <c r="E29" s="14" t="s">
        <v>22</v>
      </c>
      <c r="F29" s="17">
        <v>3.55</v>
      </c>
      <c r="G29" s="18">
        <v>0.023</v>
      </c>
      <c r="H29" s="19">
        <v>2068.6</v>
      </c>
      <c r="I29" s="19">
        <f>G29*H29</f>
        <v>47.577799999999996</v>
      </c>
      <c r="J29" s="19">
        <v>0</v>
      </c>
      <c r="K29" s="19">
        <v>117.59</v>
      </c>
      <c r="L29" s="50" t="s">
        <v>24</v>
      </c>
      <c r="M29" s="50"/>
      <c r="O29" s="23"/>
      <c r="P29" s="24"/>
    </row>
    <row r="30" spans="1:16" s="20" customFormat="1" ht="16.5" customHeight="1">
      <c r="A30" s="50"/>
      <c r="B30" s="57"/>
      <c r="C30" s="58"/>
      <c r="D30" s="14" t="s">
        <v>18</v>
      </c>
      <c r="E30" s="14" t="s">
        <v>20</v>
      </c>
      <c r="F30" s="17">
        <v>5.71</v>
      </c>
      <c r="G30" s="18">
        <v>0.023</v>
      </c>
      <c r="H30" s="17"/>
      <c r="I30" s="19">
        <f>G30*H29</f>
        <v>47.577799999999996</v>
      </c>
      <c r="J30" s="19"/>
      <c r="K30" s="19">
        <v>18.03</v>
      </c>
      <c r="L30" s="17">
        <v>1870.01</v>
      </c>
      <c r="M30" s="15"/>
      <c r="O30" s="25"/>
      <c r="P30" s="25"/>
    </row>
    <row r="31" spans="1:13" s="20" customFormat="1" ht="16.5" customHeight="1">
      <c r="A31" s="50">
        <v>14</v>
      </c>
      <c r="B31" s="52" t="s">
        <v>26</v>
      </c>
      <c r="C31" s="51">
        <v>10</v>
      </c>
      <c r="D31" s="14" t="s">
        <v>18</v>
      </c>
      <c r="E31" s="14" t="s">
        <v>19</v>
      </c>
      <c r="F31" s="17"/>
      <c r="G31" s="18">
        <v>0.027</v>
      </c>
      <c r="H31" s="19">
        <v>827.4</v>
      </c>
      <c r="I31" s="19">
        <f>G31*H31</f>
        <v>22.3398</v>
      </c>
      <c r="J31" s="19"/>
      <c r="K31" s="19"/>
      <c r="L31" s="17">
        <f>223.58+183.98</f>
        <v>407.56</v>
      </c>
      <c r="M31" s="15">
        <f>20.18+15.74</f>
        <v>35.92</v>
      </c>
    </row>
    <row r="32" spans="1:13" s="20" customFormat="1" ht="16.5" customHeight="1">
      <c r="A32" s="50"/>
      <c r="B32" s="52"/>
      <c r="C32" s="51"/>
      <c r="D32" s="14" t="s">
        <v>18</v>
      </c>
      <c r="E32" s="14" t="s">
        <v>20</v>
      </c>
      <c r="F32" s="17"/>
      <c r="G32" s="18">
        <v>0.027</v>
      </c>
      <c r="H32" s="19"/>
      <c r="I32" s="19">
        <f>G32*H31</f>
        <v>22.3398</v>
      </c>
      <c r="J32" s="19"/>
      <c r="K32" s="19"/>
      <c r="L32" s="17">
        <v>1067.3</v>
      </c>
      <c r="M32" s="15"/>
    </row>
    <row r="33" spans="1:13" s="20" customFormat="1" ht="16.5" customHeight="1">
      <c r="A33" s="50">
        <v>15</v>
      </c>
      <c r="B33" s="52" t="s">
        <v>25</v>
      </c>
      <c r="C33" s="51">
        <v>26</v>
      </c>
      <c r="D33" s="14" t="s">
        <v>18</v>
      </c>
      <c r="E33" s="14" t="s">
        <v>22</v>
      </c>
      <c r="F33" s="17"/>
      <c r="G33" s="18"/>
      <c r="H33" s="19"/>
      <c r="I33" s="19"/>
      <c r="J33" s="19"/>
      <c r="K33" s="19"/>
      <c r="L33" s="17">
        <f>186.73+285.53</f>
        <v>472.26</v>
      </c>
      <c r="M33" s="15">
        <f>16.74+20.02</f>
        <v>36.76</v>
      </c>
    </row>
    <row r="34" spans="1:13" s="20" customFormat="1" ht="16.5" customHeight="1">
      <c r="A34" s="50"/>
      <c r="B34" s="52"/>
      <c r="C34" s="51"/>
      <c r="D34" s="14" t="s">
        <v>18</v>
      </c>
      <c r="E34" s="14" t="s">
        <v>20</v>
      </c>
      <c r="F34" s="17"/>
      <c r="G34" s="18">
        <v>0.027</v>
      </c>
      <c r="H34" s="19"/>
      <c r="I34" s="19">
        <f>G34*H33</f>
        <v>0</v>
      </c>
      <c r="J34" s="19"/>
      <c r="K34" s="19"/>
      <c r="L34" s="17">
        <v>1079</v>
      </c>
      <c r="M34" s="15"/>
    </row>
    <row r="35" spans="1:13" s="20" customFormat="1" ht="16.5" customHeight="1">
      <c r="A35" s="50">
        <v>16</v>
      </c>
      <c r="B35" s="52" t="s">
        <v>25</v>
      </c>
      <c r="C35" s="51" t="s">
        <v>27</v>
      </c>
      <c r="D35" s="14" t="s">
        <v>18</v>
      </c>
      <c r="E35" s="14" t="s">
        <v>22</v>
      </c>
      <c r="F35" s="17">
        <v>7.5</v>
      </c>
      <c r="G35" s="18"/>
      <c r="H35" s="19"/>
      <c r="I35" s="19"/>
      <c r="J35" s="19">
        <v>0</v>
      </c>
      <c r="K35" s="19">
        <v>18.03</v>
      </c>
      <c r="L35" s="17">
        <v>185.41</v>
      </c>
      <c r="M35" s="15">
        <v>13.52</v>
      </c>
    </row>
    <row r="36" spans="1:13" s="20" customFormat="1" ht="16.5" customHeight="1">
      <c r="A36" s="50"/>
      <c r="B36" s="52"/>
      <c r="C36" s="51"/>
      <c r="D36" s="14" t="s">
        <v>23</v>
      </c>
      <c r="E36" s="14" t="s">
        <v>20</v>
      </c>
      <c r="F36" s="17"/>
      <c r="G36" s="18"/>
      <c r="H36" s="19"/>
      <c r="I36" s="19"/>
      <c r="J36" s="19"/>
      <c r="K36" s="19"/>
      <c r="L36" s="50" t="s">
        <v>24</v>
      </c>
      <c r="M36" s="50"/>
    </row>
    <row r="37" spans="1:13" s="20" customFormat="1" ht="16.5" customHeight="1">
      <c r="A37" s="50">
        <v>17</v>
      </c>
      <c r="B37" s="52" t="s">
        <v>28</v>
      </c>
      <c r="C37" s="51" t="s">
        <v>29</v>
      </c>
      <c r="D37" s="14" t="s">
        <v>18</v>
      </c>
      <c r="E37" s="14" t="s">
        <v>22</v>
      </c>
      <c r="F37" s="17"/>
      <c r="G37" s="18"/>
      <c r="H37" s="19"/>
      <c r="I37" s="19"/>
      <c r="J37" s="19"/>
      <c r="K37" s="19"/>
      <c r="L37" s="17">
        <v>290.49</v>
      </c>
      <c r="M37" s="15">
        <v>22.64</v>
      </c>
    </row>
    <row r="38" spans="1:13" s="20" customFormat="1" ht="16.5" customHeight="1">
      <c r="A38" s="50"/>
      <c r="B38" s="52"/>
      <c r="C38" s="51"/>
      <c r="D38" s="14" t="s">
        <v>18</v>
      </c>
      <c r="E38" s="14" t="s">
        <v>20</v>
      </c>
      <c r="F38" s="17"/>
      <c r="G38" s="18"/>
      <c r="H38" s="19"/>
      <c r="I38" s="19"/>
      <c r="J38" s="19"/>
      <c r="K38" s="19"/>
      <c r="L38" s="26">
        <v>498</v>
      </c>
      <c r="M38" s="15"/>
    </row>
    <row r="39" spans="1:13" s="20" customFormat="1" ht="16.5" customHeight="1">
      <c r="A39" s="50">
        <v>18</v>
      </c>
      <c r="B39" s="52" t="s">
        <v>28</v>
      </c>
      <c r="C39" s="51">
        <v>57</v>
      </c>
      <c r="D39" s="14" t="s">
        <v>18</v>
      </c>
      <c r="E39" s="14" t="s">
        <v>22</v>
      </c>
      <c r="F39" s="17"/>
      <c r="G39" s="18"/>
      <c r="H39" s="19"/>
      <c r="I39" s="19"/>
      <c r="J39" s="19"/>
      <c r="K39" s="19"/>
      <c r="L39" s="17">
        <v>165.58</v>
      </c>
      <c r="M39" s="15">
        <v>9.66</v>
      </c>
    </row>
    <row r="40" spans="1:13" s="20" customFormat="1" ht="16.5" customHeight="1">
      <c r="A40" s="50"/>
      <c r="B40" s="52"/>
      <c r="C40" s="51"/>
      <c r="D40" s="14" t="s">
        <v>18</v>
      </c>
      <c r="E40" s="14" t="s">
        <v>20</v>
      </c>
      <c r="F40" s="17"/>
      <c r="G40" s="18"/>
      <c r="H40" s="19"/>
      <c r="I40" s="19"/>
      <c r="J40" s="19"/>
      <c r="K40" s="19"/>
      <c r="L40" s="26">
        <v>326</v>
      </c>
      <c r="M40" s="15"/>
    </row>
    <row r="41" spans="1:13" s="20" customFormat="1" ht="16.5" customHeight="1">
      <c r="A41" s="50">
        <v>19</v>
      </c>
      <c r="B41" s="52" t="s">
        <v>28</v>
      </c>
      <c r="C41" s="51" t="s">
        <v>30</v>
      </c>
      <c r="D41" s="14" t="s">
        <v>18</v>
      </c>
      <c r="E41" s="14" t="s">
        <v>22</v>
      </c>
      <c r="F41" s="17"/>
      <c r="G41" s="18"/>
      <c r="H41" s="19"/>
      <c r="I41" s="19"/>
      <c r="J41" s="19"/>
      <c r="K41" s="19"/>
      <c r="L41" s="17">
        <v>219.26</v>
      </c>
      <c r="M41" s="15">
        <v>15.78</v>
      </c>
    </row>
    <row r="42" spans="1:13" s="20" customFormat="1" ht="16.5" customHeight="1">
      <c r="A42" s="50"/>
      <c r="B42" s="52"/>
      <c r="C42" s="51"/>
      <c r="D42" s="14" t="s">
        <v>23</v>
      </c>
      <c r="E42" s="14" t="s">
        <v>20</v>
      </c>
      <c r="F42" s="17"/>
      <c r="G42" s="18"/>
      <c r="H42" s="19"/>
      <c r="I42" s="19"/>
      <c r="J42" s="19"/>
      <c r="K42" s="19"/>
      <c r="L42" s="50" t="s">
        <v>24</v>
      </c>
      <c r="M42" s="50"/>
    </row>
    <row r="43" spans="1:13" s="20" customFormat="1" ht="16.5" customHeight="1">
      <c r="A43" s="50">
        <v>20</v>
      </c>
      <c r="B43" s="52" t="s">
        <v>28</v>
      </c>
      <c r="C43" s="51">
        <v>63</v>
      </c>
      <c r="D43" s="14" t="s">
        <v>18</v>
      </c>
      <c r="E43" s="14" t="s">
        <v>22</v>
      </c>
      <c r="F43" s="17"/>
      <c r="G43" s="18"/>
      <c r="H43" s="19"/>
      <c r="I43" s="19"/>
      <c r="J43" s="19"/>
      <c r="K43" s="19"/>
      <c r="L43" s="17">
        <v>160.96</v>
      </c>
      <c r="M43" s="15">
        <v>13.79</v>
      </c>
    </row>
    <row r="44" spans="1:13" s="20" customFormat="1" ht="16.5" customHeight="1">
      <c r="A44" s="50"/>
      <c r="B44" s="52"/>
      <c r="C44" s="51"/>
      <c r="D44" s="14" t="s">
        <v>18</v>
      </c>
      <c r="E44" s="14" t="s">
        <v>20</v>
      </c>
      <c r="F44" s="17"/>
      <c r="G44" s="18"/>
      <c r="H44" s="19"/>
      <c r="I44" s="19"/>
      <c r="J44" s="19"/>
      <c r="K44" s="19"/>
      <c r="L44" s="19">
        <v>563</v>
      </c>
      <c r="M44" s="15"/>
    </row>
    <row r="45" spans="1:13" s="20" customFormat="1" ht="16.5" customHeight="1">
      <c r="A45" s="50">
        <v>21</v>
      </c>
      <c r="B45" s="52" t="s">
        <v>28</v>
      </c>
      <c r="C45" s="51">
        <v>65</v>
      </c>
      <c r="D45" s="14" t="s">
        <v>18</v>
      </c>
      <c r="E45" s="14" t="s">
        <v>22</v>
      </c>
      <c r="F45" s="17"/>
      <c r="G45" s="18"/>
      <c r="H45" s="19"/>
      <c r="I45" s="19"/>
      <c r="J45" s="19"/>
      <c r="K45" s="19"/>
      <c r="L45" s="17">
        <v>299.61</v>
      </c>
      <c r="M45" s="15">
        <v>22.8</v>
      </c>
    </row>
    <row r="46" spans="1:13" s="20" customFormat="1" ht="16.5" customHeight="1">
      <c r="A46" s="50"/>
      <c r="B46" s="52"/>
      <c r="C46" s="51"/>
      <c r="D46" s="14" t="s">
        <v>23</v>
      </c>
      <c r="E46" s="14" t="s">
        <v>20</v>
      </c>
      <c r="F46" s="17"/>
      <c r="G46" s="18"/>
      <c r="H46" s="19"/>
      <c r="I46" s="19"/>
      <c r="J46" s="19"/>
      <c r="K46" s="19"/>
      <c r="L46" s="50" t="s">
        <v>24</v>
      </c>
      <c r="M46" s="50"/>
    </row>
    <row r="47" spans="1:13" s="20" customFormat="1" ht="16.5" customHeight="1">
      <c r="A47" s="50">
        <v>22</v>
      </c>
      <c r="B47" s="52" t="s">
        <v>31</v>
      </c>
      <c r="C47" s="51">
        <v>39</v>
      </c>
      <c r="D47" s="14" t="s">
        <v>18</v>
      </c>
      <c r="E47" s="14" t="s">
        <v>19</v>
      </c>
      <c r="F47" s="17">
        <v>3.55</v>
      </c>
      <c r="G47" s="18">
        <v>0.028</v>
      </c>
      <c r="H47" s="19">
        <v>1945.9</v>
      </c>
      <c r="I47" s="19">
        <f>G47*H47</f>
        <v>54.485200000000006</v>
      </c>
      <c r="J47" s="19">
        <v>0</v>
      </c>
      <c r="K47" s="19">
        <v>117.59</v>
      </c>
      <c r="L47" s="17">
        <v>761.52</v>
      </c>
      <c r="M47" s="15">
        <v>57.35</v>
      </c>
    </row>
    <row r="48" spans="1:13" s="20" customFormat="1" ht="16.5" customHeight="1">
      <c r="A48" s="50"/>
      <c r="B48" s="52"/>
      <c r="C48" s="51"/>
      <c r="D48" s="14" t="s">
        <v>18</v>
      </c>
      <c r="E48" s="14" t="s">
        <v>20</v>
      </c>
      <c r="F48" s="17">
        <v>5.71</v>
      </c>
      <c r="G48" s="18">
        <v>0.028</v>
      </c>
      <c r="H48" s="19"/>
      <c r="I48" s="19">
        <f>G48*H47</f>
        <v>54.485200000000006</v>
      </c>
      <c r="J48" s="19"/>
      <c r="K48" s="19">
        <v>18.03</v>
      </c>
      <c r="L48" s="17">
        <v>1761.02</v>
      </c>
      <c r="M48" s="15"/>
    </row>
    <row r="49" spans="1:13" s="20" customFormat="1" ht="16.5" customHeight="1">
      <c r="A49" s="50">
        <v>23</v>
      </c>
      <c r="B49" s="52" t="s">
        <v>31</v>
      </c>
      <c r="C49" s="51">
        <v>41</v>
      </c>
      <c r="D49" s="14" t="s">
        <v>18</v>
      </c>
      <c r="E49" s="14" t="s">
        <v>19</v>
      </c>
      <c r="F49" s="17">
        <v>3.55</v>
      </c>
      <c r="G49" s="18">
        <v>0.028</v>
      </c>
      <c r="H49" s="19">
        <v>1945.9</v>
      </c>
      <c r="I49" s="19">
        <f>G49*H49</f>
        <v>54.485200000000006</v>
      </c>
      <c r="J49" s="19">
        <v>0</v>
      </c>
      <c r="K49" s="19">
        <v>117.59</v>
      </c>
      <c r="L49" s="17">
        <v>890.52</v>
      </c>
      <c r="M49" s="15">
        <v>63</v>
      </c>
    </row>
    <row r="50" spans="1:13" s="20" customFormat="1" ht="16.5" customHeight="1">
      <c r="A50" s="50"/>
      <c r="B50" s="52"/>
      <c r="C50" s="51"/>
      <c r="D50" s="14" t="s">
        <v>24</v>
      </c>
      <c r="E50" s="14" t="s">
        <v>20</v>
      </c>
      <c r="F50" s="17">
        <v>5.71</v>
      </c>
      <c r="G50" s="18">
        <v>0.028</v>
      </c>
      <c r="H50" s="19"/>
      <c r="I50" s="19">
        <f>G50*H49</f>
        <v>54.485200000000006</v>
      </c>
      <c r="J50" s="19"/>
      <c r="K50" s="19">
        <v>18.03</v>
      </c>
      <c r="L50" s="50" t="s">
        <v>24</v>
      </c>
      <c r="M50" s="50"/>
    </row>
    <row r="51" spans="1:13" s="20" customFormat="1" ht="16.5" customHeight="1">
      <c r="A51" s="50">
        <v>24</v>
      </c>
      <c r="B51" s="52" t="s">
        <v>32</v>
      </c>
      <c r="C51" s="51">
        <v>20</v>
      </c>
      <c r="D51" s="14" t="s">
        <v>18</v>
      </c>
      <c r="E51" s="14" t="s">
        <v>19</v>
      </c>
      <c r="F51" s="17">
        <v>3.55</v>
      </c>
      <c r="G51" s="18">
        <v>0.026</v>
      </c>
      <c r="H51" s="19">
        <v>287.16</v>
      </c>
      <c r="I51" s="19">
        <f>G51*H51</f>
        <v>7.46616</v>
      </c>
      <c r="J51" s="19">
        <v>0</v>
      </c>
      <c r="K51" s="19">
        <v>117.59</v>
      </c>
      <c r="L51" s="17">
        <v>258.31</v>
      </c>
      <c r="M51" s="15">
        <v>16.17</v>
      </c>
    </row>
    <row r="52" spans="1:13" s="20" customFormat="1" ht="16.5" customHeight="1">
      <c r="A52" s="50"/>
      <c r="B52" s="52"/>
      <c r="C52" s="51"/>
      <c r="D52" s="14" t="s">
        <v>18</v>
      </c>
      <c r="E52" s="14" t="s">
        <v>20</v>
      </c>
      <c r="F52" s="17">
        <v>5.71</v>
      </c>
      <c r="G52" s="18">
        <v>0.026</v>
      </c>
      <c r="H52" s="19"/>
      <c r="I52" s="19">
        <f>G52*H51</f>
        <v>7.46616</v>
      </c>
      <c r="J52" s="19"/>
      <c r="K52" s="19">
        <v>18.03</v>
      </c>
      <c r="L52" s="17">
        <v>295.92</v>
      </c>
      <c r="M52" s="15"/>
    </row>
    <row r="53" spans="1:13" s="20" customFormat="1" ht="16.5" customHeight="1">
      <c r="A53" s="50">
        <v>25</v>
      </c>
      <c r="B53" s="52" t="s">
        <v>33</v>
      </c>
      <c r="C53" s="51">
        <v>22</v>
      </c>
      <c r="D53" s="14" t="s">
        <v>18</v>
      </c>
      <c r="E53" s="14" t="s">
        <v>19</v>
      </c>
      <c r="F53" s="17">
        <v>3.55</v>
      </c>
      <c r="G53" s="18">
        <v>0.028</v>
      </c>
      <c r="H53" s="19">
        <v>287.6</v>
      </c>
      <c r="I53" s="19">
        <f>G53*H53</f>
        <v>8.052800000000001</v>
      </c>
      <c r="J53" s="19">
        <v>0</v>
      </c>
      <c r="K53" s="19">
        <v>117.59</v>
      </c>
      <c r="L53" s="17">
        <v>542.68</v>
      </c>
      <c r="M53" s="15">
        <v>24.11</v>
      </c>
    </row>
    <row r="54" spans="1:13" s="20" customFormat="1" ht="16.5" customHeight="1">
      <c r="A54" s="50"/>
      <c r="B54" s="52"/>
      <c r="C54" s="51"/>
      <c r="D54" s="14" t="s">
        <v>23</v>
      </c>
      <c r="E54" s="14" t="s">
        <v>20</v>
      </c>
      <c r="F54" s="17">
        <v>5.71</v>
      </c>
      <c r="G54" s="18">
        <v>0.028</v>
      </c>
      <c r="H54" s="19"/>
      <c r="I54" s="19">
        <f>G54*H53</f>
        <v>8.052800000000001</v>
      </c>
      <c r="J54" s="19"/>
      <c r="K54" s="19">
        <v>18.03</v>
      </c>
      <c r="L54" s="50" t="s">
        <v>24</v>
      </c>
      <c r="M54" s="50"/>
    </row>
    <row r="55" spans="1:13" s="20" customFormat="1" ht="16.5" customHeight="1">
      <c r="A55" s="50">
        <v>26</v>
      </c>
      <c r="B55" s="52" t="s">
        <v>33</v>
      </c>
      <c r="C55" s="51">
        <v>24</v>
      </c>
      <c r="D55" s="14" t="s">
        <v>18</v>
      </c>
      <c r="E55" s="14" t="s">
        <v>19</v>
      </c>
      <c r="F55" s="17">
        <v>3.55</v>
      </c>
      <c r="G55" s="18">
        <v>0.028</v>
      </c>
      <c r="H55" s="19">
        <v>287.6</v>
      </c>
      <c r="I55" s="19">
        <f>G55*H55</f>
        <v>8.052800000000001</v>
      </c>
      <c r="J55" s="19">
        <v>0</v>
      </c>
      <c r="K55" s="19">
        <v>117.59</v>
      </c>
      <c r="L55" s="17">
        <v>131.64</v>
      </c>
      <c r="M55" s="15">
        <v>10.43</v>
      </c>
    </row>
    <row r="56" spans="1:13" s="20" customFormat="1" ht="16.5" customHeight="1">
      <c r="A56" s="50"/>
      <c r="B56" s="52"/>
      <c r="C56" s="51"/>
      <c r="D56" s="14" t="s">
        <v>18</v>
      </c>
      <c r="E56" s="14" t="s">
        <v>20</v>
      </c>
      <c r="F56" s="17">
        <v>5.71</v>
      </c>
      <c r="G56" s="18">
        <v>0.028</v>
      </c>
      <c r="H56" s="19"/>
      <c r="I56" s="19">
        <f>G56*H55</f>
        <v>8.052800000000001</v>
      </c>
      <c r="J56" s="19"/>
      <c r="K56" s="19">
        <v>18.03</v>
      </c>
      <c r="L56" s="17">
        <v>290.99</v>
      </c>
      <c r="M56" s="15"/>
    </row>
    <row r="57" spans="1:13" s="20" customFormat="1" ht="16.5" customHeight="1">
      <c r="A57" s="50">
        <v>27</v>
      </c>
      <c r="B57" s="52" t="s">
        <v>34</v>
      </c>
      <c r="C57" s="51">
        <v>5</v>
      </c>
      <c r="D57" s="14" t="s">
        <v>18</v>
      </c>
      <c r="E57" s="14" t="s">
        <v>22</v>
      </c>
      <c r="F57" s="17"/>
      <c r="G57" s="18"/>
      <c r="H57" s="19"/>
      <c r="I57" s="19"/>
      <c r="J57" s="19"/>
      <c r="K57" s="19"/>
      <c r="L57" s="27">
        <v>388.03</v>
      </c>
      <c r="M57" s="28">
        <v>25.15</v>
      </c>
    </row>
    <row r="58" spans="1:13" s="20" customFormat="1" ht="16.5" customHeight="1">
      <c r="A58" s="50"/>
      <c r="B58" s="52"/>
      <c r="C58" s="51"/>
      <c r="D58" s="14" t="s">
        <v>18</v>
      </c>
      <c r="E58" s="14" t="s">
        <v>20</v>
      </c>
      <c r="F58" s="17"/>
      <c r="G58" s="18"/>
      <c r="H58" s="19"/>
      <c r="I58" s="19"/>
      <c r="J58" s="19"/>
      <c r="K58" s="29"/>
      <c r="L58" s="19">
        <v>790</v>
      </c>
      <c r="M58" s="15"/>
    </row>
    <row r="59" spans="1:13" s="20" customFormat="1" ht="16.5" customHeight="1">
      <c r="A59" s="50">
        <v>28</v>
      </c>
      <c r="B59" s="52" t="s">
        <v>34</v>
      </c>
      <c r="C59" s="51">
        <v>31</v>
      </c>
      <c r="D59" s="14" t="s">
        <v>18</v>
      </c>
      <c r="E59" s="14" t="s">
        <v>19</v>
      </c>
      <c r="F59" s="17">
        <v>3.55</v>
      </c>
      <c r="G59" s="18">
        <v>0.022</v>
      </c>
      <c r="H59" s="19">
        <v>1887.87</v>
      </c>
      <c r="I59" s="19">
        <f>G59*H59</f>
        <v>41.533139999999996</v>
      </c>
      <c r="J59" s="19">
        <v>0</v>
      </c>
      <c r="K59" s="19">
        <v>117.59</v>
      </c>
      <c r="L59" s="30">
        <v>246.57</v>
      </c>
      <c r="M59" s="31">
        <v>21.99</v>
      </c>
    </row>
    <row r="60" spans="1:13" s="20" customFormat="1" ht="16.5" customHeight="1">
      <c r="A60" s="50"/>
      <c r="B60" s="52"/>
      <c r="C60" s="51"/>
      <c r="D60" s="14" t="s">
        <v>24</v>
      </c>
      <c r="E60" s="14" t="s">
        <v>20</v>
      </c>
      <c r="F60" s="17">
        <v>5.71</v>
      </c>
      <c r="G60" s="18">
        <v>0.022</v>
      </c>
      <c r="H60" s="19"/>
      <c r="I60" s="19">
        <f>G60*H59</f>
        <v>41.533139999999996</v>
      </c>
      <c r="J60" s="19"/>
      <c r="K60" s="19">
        <v>18.03</v>
      </c>
      <c r="L60" s="50" t="s">
        <v>24</v>
      </c>
      <c r="M60" s="50"/>
    </row>
    <row r="61" spans="1:13" s="20" customFormat="1" ht="16.5" customHeight="1">
      <c r="A61" s="50">
        <v>29</v>
      </c>
      <c r="B61" s="52" t="s">
        <v>34</v>
      </c>
      <c r="C61" s="51">
        <v>39</v>
      </c>
      <c r="D61" s="14" t="s">
        <v>18</v>
      </c>
      <c r="E61" s="14" t="s">
        <v>19</v>
      </c>
      <c r="F61" s="17">
        <v>3.14</v>
      </c>
      <c r="G61" s="18">
        <v>0.044</v>
      </c>
      <c r="H61" s="19">
        <v>290.4</v>
      </c>
      <c r="I61" s="19">
        <f>G61*H61</f>
        <v>12.777599999999998</v>
      </c>
      <c r="J61" s="19">
        <v>0</v>
      </c>
      <c r="K61" s="19">
        <v>117.59</v>
      </c>
      <c r="L61" s="17">
        <v>391.04</v>
      </c>
      <c r="M61" s="15">
        <v>35.16</v>
      </c>
    </row>
    <row r="62" spans="1:13" s="20" customFormat="1" ht="16.5" customHeight="1">
      <c r="A62" s="50"/>
      <c r="B62" s="52"/>
      <c r="C62" s="51"/>
      <c r="D62" s="14" t="s">
        <v>24</v>
      </c>
      <c r="E62" s="14" t="s">
        <v>20</v>
      </c>
      <c r="F62" s="17">
        <v>5.36</v>
      </c>
      <c r="G62" s="18">
        <v>0.044</v>
      </c>
      <c r="H62" s="19"/>
      <c r="I62" s="19">
        <f>G62*H61</f>
        <v>12.777599999999998</v>
      </c>
      <c r="J62" s="19"/>
      <c r="K62" s="19">
        <v>18.03</v>
      </c>
      <c r="L62" s="50" t="s">
        <v>24</v>
      </c>
      <c r="M62" s="50"/>
    </row>
    <row r="63" spans="1:13" s="20" customFormat="1" ht="16.5" customHeight="1">
      <c r="A63" s="50">
        <v>30</v>
      </c>
      <c r="B63" s="52" t="s">
        <v>34</v>
      </c>
      <c r="C63" s="51" t="s">
        <v>35</v>
      </c>
      <c r="D63" s="14" t="s">
        <v>18</v>
      </c>
      <c r="E63" s="14" t="s">
        <v>19</v>
      </c>
      <c r="F63" s="17">
        <v>3.55</v>
      </c>
      <c r="G63" s="18">
        <v>0.022</v>
      </c>
      <c r="H63" s="19">
        <v>1887.87</v>
      </c>
      <c r="I63" s="19">
        <f>G63*H63</f>
        <v>41.533139999999996</v>
      </c>
      <c r="J63" s="19">
        <v>0</v>
      </c>
      <c r="K63" s="19">
        <v>117.59</v>
      </c>
      <c r="L63" s="19">
        <v>2696.42</v>
      </c>
      <c r="M63" s="15">
        <v>135.75</v>
      </c>
    </row>
    <row r="64" spans="1:13" s="20" customFormat="1" ht="16.5" customHeight="1">
      <c r="A64" s="50"/>
      <c r="B64" s="52"/>
      <c r="C64" s="51"/>
      <c r="D64" s="14" t="s">
        <v>18</v>
      </c>
      <c r="E64" s="14" t="s">
        <v>20</v>
      </c>
      <c r="F64" s="17">
        <v>5.71</v>
      </c>
      <c r="G64" s="18">
        <v>0.022</v>
      </c>
      <c r="H64" s="19"/>
      <c r="I64" s="19">
        <f>G64*H63</f>
        <v>41.533139999999996</v>
      </c>
      <c r="J64" s="19"/>
      <c r="K64" s="19">
        <v>18.03</v>
      </c>
      <c r="L64" s="19">
        <v>1537.51</v>
      </c>
      <c r="M64" s="15"/>
    </row>
    <row r="65" spans="1:13" s="20" customFormat="1" ht="16.5" customHeight="1">
      <c r="A65" s="50">
        <v>31</v>
      </c>
      <c r="B65" s="52" t="s">
        <v>34</v>
      </c>
      <c r="C65" s="51">
        <v>43</v>
      </c>
      <c r="D65" s="14" t="s">
        <v>18</v>
      </c>
      <c r="E65" s="14" t="s">
        <v>19</v>
      </c>
      <c r="F65" s="17">
        <v>3.14</v>
      </c>
      <c r="G65" s="18">
        <v>0.043</v>
      </c>
      <c r="H65" s="19">
        <v>287.7</v>
      </c>
      <c r="I65" s="19">
        <f>G65*H65</f>
        <v>12.371099999999998</v>
      </c>
      <c r="J65" s="19">
        <v>0</v>
      </c>
      <c r="K65" s="19">
        <v>117.59</v>
      </c>
      <c r="L65" s="17">
        <v>223.44</v>
      </c>
      <c r="M65" s="15">
        <v>18.35</v>
      </c>
    </row>
    <row r="66" spans="1:13" s="20" customFormat="1" ht="16.5" customHeight="1">
      <c r="A66" s="50"/>
      <c r="B66" s="52"/>
      <c r="C66" s="51"/>
      <c r="D66" s="14" t="s">
        <v>18</v>
      </c>
      <c r="E66" s="14" t="s">
        <v>20</v>
      </c>
      <c r="F66" s="17">
        <v>5.36</v>
      </c>
      <c r="G66" s="18">
        <v>0.043</v>
      </c>
      <c r="H66" s="19"/>
      <c r="I66" s="19">
        <f>G66*H65</f>
        <v>12.371099999999998</v>
      </c>
      <c r="J66" s="19"/>
      <c r="K66" s="19">
        <v>18.03</v>
      </c>
      <c r="L66" s="27">
        <v>459.96</v>
      </c>
      <c r="M66" s="15"/>
    </row>
    <row r="67" spans="1:13" s="20" customFormat="1" ht="16.5" customHeight="1">
      <c r="A67" s="50">
        <v>32</v>
      </c>
      <c r="B67" s="52" t="s">
        <v>34</v>
      </c>
      <c r="C67" s="51">
        <v>45</v>
      </c>
      <c r="D67" s="14" t="s">
        <v>18</v>
      </c>
      <c r="E67" s="14" t="s">
        <v>19</v>
      </c>
      <c r="F67" s="17">
        <v>3.14</v>
      </c>
      <c r="G67" s="18">
        <v>0.044</v>
      </c>
      <c r="H67" s="19">
        <v>290.4</v>
      </c>
      <c r="I67" s="19">
        <f>G67*H67</f>
        <v>12.777599999999998</v>
      </c>
      <c r="J67" s="19">
        <v>0</v>
      </c>
      <c r="K67" s="29">
        <v>117.59</v>
      </c>
      <c r="L67" s="19">
        <v>399.92</v>
      </c>
      <c r="M67" s="32">
        <v>26.27</v>
      </c>
    </row>
    <row r="68" spans="1:13" s="20" customFormat="1" ht="16.5" customHeight="1">
      <c r="A68" s="50"/>
      <c r="B68" s="52"/>
      <c r="C68" s="51"/>
      <c r="D68" s="14" t="s">
        <v>18</v>
      </c>
      <c r="E68" s="14" t="s">
        <v>20</v>
      </c>
      <c r="F68" s="17">
        <v>5.36</v>
      </c>
      <c r="G68" s="18">
        <v>0.044</v>
      </c>
      <c r="H68" s="19"/>
      <c r="I68" s="19">
        <f>G68*H67</f>
        <v>12.777599999999998</v>
      </c>
      <c r="J68" s="19"/>
      <c r="K68" s="19">
        <v>18.03</v>
      </c>
      <c r="L68" s="30">
        <v>461.06</v>
      </c>
      <c r="M68" s="15"/>
    </row>
    <row r="69" spans="1:13" s="20" customFormat="1" ht="16.5" customHeight="1">
      <c r="A69" s="50">
        <v>33</v>
      </c>
      <c r="B69" s="52" t="s">
        <v>34</v>
      </c>
      <c r="C69" s="51">
        <v>56</v>
      </c>
      <c r="D69" s="14" t="s">
        <v>18</v>
      </c>
      <c r="E69" s="14" t="s">
        <v>22</v>
      </c>
      <c r="F69" s="17"/>
      <c r="G69" s="18"/>
      <c r="H69" s="19"/>
      <c r="I69" s="19"/>
      <c r="J69" s="19"/>
      <c r="K69" s="19"/>
      <c r="L69" s="17">
        <v>214.61</v>
      </c>
      <c r="M69" s="15">
        <v>15.62</v>
      </c>
    </row>
    <row r="70" spans="1:13" s="20" customFormat="1" ht="16.5" customHeight="1">
      <c r="A70" s="50"/>
      <c r="B70" s="52"/>
      <c r="C70" s="51"/>
      <c r="D70" s="14" t="s">
        <v>23</v>
      </c>
      <c r="E70" s="14" t="s">
        <v>20</v>
      </c>
      <c r="F70" s="17"/>
      <c r="G70" s="18"/>
      <c r="H70" s="19"/>
      <c r="I70" s="19"/>
      <c r="J70" s="19"/>
      <c r="K70" s="19"/>
      <c r="L70" s="50" t="s">
        <v>24</v>
      </c>
      <c r="M70" s="50"/>
    </row>
    <row r="71" spans="1:13" s="20" customFormat="1" ht="16.5" customHeight="1">
      <c r="A71" s="50">
        <v>34</v>
      </c>
      <c r="B71" s="52" t="s">
        <v>34</v>
      </c>
      <c r="C71" s="51">
        <v>64</v>
      </c>
      <c r="D71" s="14" t="s">
        <v>18</v>
      </c>
      <c r="E71" s="14" t="s">
        <v>22</v>
      </c>
      <c r="F71" s="17"/>
      <c r="G71" s="18"/>
      <c r="H71" s="19"/>
      <c r="I71" s="19"/>
      <c r="J71" s="19"/>
      <c r="K71" s="19"/>
      <c r="L71" s="17">
        <v>390.02</v>
      </c>
      <c r="M71" s="15">
        <v>27.83</v>
      </c>
    </row>
    <row r="72" spans="1:13" s="20" customFormat="1" ht="16.5" customHeight="1">
      <c r="A72" s="50"/>
      <c r="B72" s="52"/>
      <c r="C72" s="51"/>
      <c r="D72" s="14" t="s">
        <v>23</v>
      </c>
      <c r="E72" s="14" t="s">
        <v>20</v>
      </c>
      <c r="F72" s="17"/>
      <c r="G72" s="18"/>
      <c r="H72" s="19"/>
      <c r="I72" s="19"/>
      <c r="J72" s="19"/>
      <c r="K72" s="19"/>
      <c r="L72" s="50" t="s">
        <v>24</v>
      </c>
      <c r="M72" s="50"/>
    </row>
    <row r="73" spans="1:13" s="20" customFormat="1" ht="18" customHeight="1">
      <c r="A73" s="50">
        <v>35</v>
      </c>
      <c r="B73" s="52" t="s">
        <v>36</v>
      </c>
      <c r="C73" s="51">
        <v>1</v>
      </c>
      <c r="D73" s="14" t="s">
        <v>18</v>
      </c>
      <c r="E73" s="14" t="s">
        <v>22</v>
      </c>
      <c r="F73" s="17">
        <v>857.018</v>
      </c>
      <c r="G73" s="15">
        <v>55.768</v>
      </c>
      <c r="H73" s="19"/>
      <c r="I73" s="19"/>
      <c r="J73" s="19"/>
      <c r="K73" s="19"/>
      <c r="L73" s="17">
        <v>1102.1</v>
      </c>
      <c r="M73" s="15">
        <v>41.2</v>
      </c>
    </row>
    <row r="74" spans="1:13" s="20" customFormat="1" ht="18" customHeight="1">
      <c r="A74" s="50"/>
      <c r="B74" s="52"/>
      <c r="C74" s="51"/>
      <c r="D74" s="14" t="s">
        <v>23</v>
      </c>
      <c r="E74" s="14" t="s">
        <v>20</v>
      </c>
      <c r="F74" s="17"/>
      <c r="G74" s="18"/>
      <c r="H74" s="19"/>
      <c r="I74" s="19"/>
      <c r="J74" s="19"/>
      <c r="K74" s="19"/>
      <c r="L74" s="50" t="s">
        <v>24</v>
      </c>
      <c r="M74" s="50"/>
    </row>
    <row r="75" spans="1:13" s="20" customFormat="1" ht="16.5" customHeight="1">
      <c r="A75" s="50">
        <v>36</v>
      </c>
      <c r="B75" s="52" t="s">
        <v>37</v>
      </c>
      <c r="C75" s="51">
        <v>68</v>
      </c>
      <c r="D75" s="14" t="s">
        <v>18</v>
      </c>
      <c r="E75" s="14" t="s">
        <v>22</v>
      </c>
      <c r="F75" s="17"/>
      <c r="G75" s="18"/>
      <c r="H75" s="19"/>
      <c r="I75" s="19"/>
      <c r="J75" s="19"/>
      <c r="K75" s="19"/>
      <c r="L75" s="17">
        <v>877</v>
      </c>
      <c r="M75" s="15"/>
    </row>
    <row r="76" spans="1:13" s="20" customFormat="1" ht="16.5" customHeight="1">
      <c r="A76" s="50"/>
      <c r="B76" s="52"/>
      <c r="C76" s="51"/>
      <c r="D76" s="14" t="s">
        <v>23</v>
      </c>
      <c r="E76" s="14" t="s">
        <v>20</v>
      </c>
      <c r="F76" s="17"/>
      <c r="G76" s="18"/>
      <c r="H76" s="19"/>
      <c r="I76" s="19"/>
      <c r="J76" s="19"/>
      <c r="K76" s="19"/>
      <c r="L76" s="50" t="s">
        <v>24</v>
      </c>
      <c r="M76" s="50"/>
    </row>
    <row r="77" spans="1:13" s="20" customFormat="1" ht="16.5" customHeight="1">
      <c r="A77" s="50">
        <v>37</v>
      </c>
      <c r="B77" s="52" t="s">
        <v>37</v>
      </c>
      <c r="C77" s="51">
        <v>104</v>
      </c>
      <c r="D77" s="14" t="s">
        <v>18</v>
      </c>
      <c r="E77" s="14" t="s">
        <v>22</v>
      </c>
      <c r="F77" s="17"/>
      <c r="G77" s="18"/>
      <c r="H77" s="19"/>
      <c r="I77" s="19"/>
      <c r="J77" s="19"/>
      <c r="K77" s="19"/>
      <c r="L77" s="17">
        <v>370.12</v>
      </c>
      <c r="M77" s="15">
        <v>18.41</v>
      </c>
    </row>
    <row r="78" spans="1:13" s="20" customFormat="1" ht="16.5" customHeight="1">
      <c r="A78" s="50"/>
      <c r="B78" s="52"/>
      <c r="C78" s="51"/>
      <c r="D78" s="14" t="s">
        <v>23</v>
      </c>
      <c r="E78" s="14" t="s">
        <v>20</v>
      </c>
      <c r="F78" s="17"/>
      <c r="G78" s="18"/>
      <c r="H78" s="19"/>
      <c r="I78" s="19"/>
      <c r="J78" s="19"/>
      <c r="K78" s="19"/>
      <c r="L78" s="50" t="s">
        <v>24</v>
      </c>
      <c r="M78" s="50"/>
    </row>
    <row r="79" spans="1:13" s="20" customFormat="1" ht="16.5" customHeight="1">
      <c r="A79" s="50">
        <v>38</v>
      </c>
      <c r="B79" s="52" t="s">
        <v>37</v>
      </c>
      <c r="C79" s="51">
        <v>106</v>
      </c>
      <c r="D79" s="14" t="s">
        <v>18</v>
      </c>
      <c r="E79" s="14" t="s">
        <v>22</v>
      </c>
      <c r="F79" s="17"/>
      <c r="G79" s="18"/>
      <c r="H79" s="19"/>
      <c r="I79" s="19"/>
      <c r="J79" s="19"/>
      <c r="K79" s="19"/>
      <c r="L79" s="27">
        <v>374.71</v>
      </c>
      <c r="M79" s="28">
        <v>41.2</v>
      </c>
    </row>
    <row r="80" spans="1:13" s="20" customFormat="1" ht="16.5" customHeight="1">
      <c r="A80" s="50"/>
      <c r="B80" s="52"/>
      <c r="C80" s="51"/>
      <c r="D80" s="14" t="s">
        <v>18</v>
      </c>
      <c r="E80" s="14" t="s">
        <v>20</v>
      </c>
      <c r="F80" s="17"/>
      <c r="G80" s="18"/>
      <c r="H80" s="19"/>
      <c r="I80" s="19"/>
      <c r="J80" s="19"/>
      <c r="K80" s="29"/>
      <c r="L80" s="19">
        <v>913</v>
      </c>
      <c r="M80" s="15"/>
    </row>
    <row r="81" spans="1:13" s="20" customFormat="1" ht="16.5" customHeight="1">
      <c r="A81" s="50">
        <v>39</v>
      </c>
      <c r="B81" s="52" t="s">
        <v>37</v>
      </c>
      <c r="C81" s="51">
        <v>112</v>
      </c>
      <c r="D81" s="14" t="s">
        <v>18</v>
      </c>
      <c r="E81" s="14" t="s">
        <v>22</v>
      </c>
      <c r="F81" s="17"/>
      <c r="G81" s="18"/>
      <c r="H81" s="19"/>
      <c r="I81" s="19"/>
      <c r="J81" s="19"/>
      <c r="K81" s="19"/>
      <c r="L81" s="30">
        <v>1340.68</v>
      </c>
      <c r="M81" s="31">
        <v>86.69</v>
      </c>
    </row>
    <row r="82" spans="1:13" s="20" customFormat="1" ht="16.5" customHeight="1">
      <c r="A82" s="50"/>
      <c r="B82" s="52"/>
      <c r="C82" s="51"/>
      <c r="D82" s="14" t="s">
        <v>18</v>
      </c>
      <c r="E82" s="14" t="s">
        <v>20</v>
      </c>
      <c r="F82" s="17"/>
      <c r="G82" s="18"/>
      <c r="H82" s="19"/>
      <c r="I82" s="19"/>
      <c r="J82" s="19"/>
      <c r="K82" s="19"/>
      <c r="L82" s="19">
        <v>1904</v>
      </c>
      <c r="M82" s="15"/>
    </row>
    <row r="83" spans="1:13" s="20" customFormat="1" ht="16.5" customHeight="1">
      <c r="A83" s="50">
        <v>40</v>
      </c>
      <c r="B83" s="52" t="s">
        <v>37</v>
      </c>
      <c r="C83" s="51">
        <v>154</v>
      </c>
      <c r="D83" s="14" t="s">
        <v>18</v>
      </c>
      <c r="E83" s="14" t="s">
        <v>22</v>
      </c>
      <c r="F83" s="17"/>
      <c r="G83" s="18"/>
      <c r="H83" s="19"/>
      <c r="I83" s="19"/>
      <c r="J83" s="19"/>
      <c r="K83" s="19"/>
      <c r="L83" s="17">
        <v>562.32</v>
      </c>
      <c r="M83" s="15">
        <v>39.98</v>
      </c>
    </row>
    <row r="84" spans="1:13" s="20" customFormat="1" ht="16.5" customHeight="1">
      <c r="A84" s="50"/>
      <c r="B84" s="52"/>
      <c r="C84" s="51"/>
      <c r="D84" s="14" t="s">
        <v>18</v>
      </c>
      <c r="E84" s="14" t="s">
        <v>20</v>
      </c>
      <c r="F84" s="17"/>
      <c r="G84" s="18"/>
      <c r="H84" s="19"/>
      <c r="I84" s="19"/>
      <c r="J84" s="19"/>
      <c r="K84" s="19"/>
      <c r="L84" s="19">
        <v>789</v>
      </c>
      <c r="M84" s="15"/>
    </row>
    <row r="85" spans="1:13" s="20" customFormat="1" ht="16.5" customHeight="1">
      <c r="A85" s="50">
        <v>41</v>
      </c>
      <c r="B85" s="52" t="s">
        <v>38</v>
      </c>
      <c r="C85" s="51">
        <v>1</v>
      </c>
      <c r="D85" s="14" t="s">
        <v>18</v>
      </c>
      <c r="E85" s="14" t="s">
        <v>22</v>
      </c>
      <c r="F85" s="17"/>
      <c r="G85" s="18"/>
      <c r="H85" s="19"/>
      <c r="I85" s="19"/>
      <c r="J85" s="19"/>
      <c r="K85" s="19"/>
      <c r="L85" s="17">
        <v>587.98</v>
      </c>
      <c r="M85" s="15">
        <v>51.76</v>
      </c>
    </row>
    <row r="86" spans="1:13" s="20" customFormat="1" ht="16.5" customHeight="1">
      <c r="A86" s="50"/>
      <c r="B86" s="52"/>
      <c r="C86" s="51"/>
      <c r="D86" s="14" t="s">
        <v>18</v>
      </c>
      <c r="E86" s="14" t="s">
        <v>20</v>
      </c>
      <c r="F86" s="17"/>
      <c r="G86" s="18"/>
      <c r="H86" s="19"/>
      <c r="I86" s="19"/>
      <c r="J86" s="19"/>
      <c r="K86" s="19"/>
      <c r="L86" s="26">
        <f>1009+162+217</f>
        <v>1388</v>
      </c>
      <c r="M86" s="15"/>
    </row>
    <row r="87" spans="1:13" s="20" customFormat="1" ht="16.5" customHeight="1">
      <c r="A87" s="50">
        <v>42</v>
      </c>
      <c r="B87" s="52" t="s">
        <v>39</v>
      </c>
      <c r="C87" s="51">
        <v>2</v>
      </c>
      <c r="D87" s="14" t="s">
        <v>18</v>
      </c>
      <c r="E87" s="14" t="s">
        <v>22</v>
      </c>
      <c r="F87" s="17"/>
      <c r="G87" s="18"/>
      <c r="H87" s="19"/>
      <c r="I87" s="19"/>
      <c r="J87" s="19"/>
      <c r="K87" s="19"/>
      <c r="L87" s="19">
        <v>636.7</v>
      </c>
      <c r="M87" s="15">
        <v>33.29</v>
      </c>
    </row>
    <row r="88" spans="1:13" s="20" customFormat="1" ht="16.5" customHeight="1">
      <c r="A88" s="50"/>
      <c r="B88" s="52"/>
      <c r="C88" s="51"/>
      <c r="D88" s="14" t="s">
        <v>18</v>
      </c>
      <c r="E88" s="14" t="s">
        <v>20</v>
      </c>
      <c r="F88" s="17"/>
      <c r="G88" s="18"/>
      <c r="H88" s="19"/>
      <c r="I88" s="19"/>
      <c r="J88" s="19"/>
      <c r="K88" s="19"/>
      <c r="L88" s="19">
        <v>1156</v>
      </c>
      <c r="M88" s="15"/>
    </row>
    <row r="89" spans="1:13" s="20" customFormat="1" ht="16.5" customHeight="1">
      <c r="A89" s="50">
        <v>43</v>
      </c>
      <c r="B89" s="52" t="s">
        <v>39</v>
      </c>
      <c r="C89" s="51">
        <v>4</v>
      </c>
      <c r="D89" s="14" t="s">
        <v>18</v>
      </c>
      <c r="E89" s="14" t="s">
        <v>22</v>
      </c>
      <c r="F89" s="17"/>
      <c r="G89" s="18"/>
      <c r="H89" s="19"/>
      <c r="I89" s="19"/>
      <c r="J89" s="19"/>
      <c r="K89" s="19"/>
      <c r="L89" s="19">
        <v>571.7</v>
      </c>
      <c r="M89" s="15">
        <v>23.55</v>
      </c>
    </row>
    <row r="90" spans="1:13" s="20" customFormat="1" ht="16.5" customHeight="1">
      <c r="A90" s="50"/>
      <c r="B90" s="52"/>
      <c r="C90" s="51"/>
      <c r="D90" s="14" t="s">
        <v>23</v>
      </c>
      <c r="E90" s="14" t="s">
        <v>20</v>
      </c>
      <c r="F90" s="17"/>
      <c r="G90" s="18"/>
      <c r="H90" s="19"/>
      <c r="I90" s="19"/>
      <c r="J90" s="19"/>
      <c r="K90" s="19"/>
      <c r="L90" s="56" t="s">
        <v>24</v>
      </c>
      <c r="M90" s="56"/>
    </row>
    <row r="91" spans="1:13" s="20" customFormat="1" ht="16.5" customHeight="1">
      <c r="A91" s="50">
        <v>44</v>
      </c>
      <c r="B91" s="52" t="s">
        <v>40</v>
      </c>
      <c r="C91" s="51">
        <v>1</v>
      </c>
      <c r="D91" s="14" t="s">
        <v>18</v>
      </c>
      <c r="E91" s="14" t="s">
        <v>19</v>
      </c>
      <c r="F91" s="17">
        <v>3.14</v>
      </c>
      <c r="G91" s="18">
        <v>0.043</v>
      </c>
      <c r="H91" s="19">
        <v>295.6</v>
      </c>
      <c r="I91" s="19">
        <f>G91*H91</f>
        <v>12.7108</v>
      </c>
      <c r="J91" s="19">
        <v>0</v>
      </c>
      <c r="K91" s="29">
        <v>114.58</v>
      </c>
      <c r="L91" s="30">
        <v>241.68</v>
      </c>
      <c r="M91" s="31">
        <v>19.71</v>
      </c>
    </row>
    <row r="92" spans="1:13" s="20" customFormat="1" ht="16.5" customHeight="1">
      <c r="A92" s="50"/>
      <c r="B92" s="52"/>
      <c r="C92" s="51"/>
      <c r="D92" s="14" t="s">
        <v>18</v>
      </c>
      <c r="E92" s="14" t="s">
        <v>20</v>
      </c>
      <c r="F92" s="17">
        <v>5.36</v>
      </c>
      <c r="G92" s="18">
        <v>0.043</v>
      </c>
      <c r="H92" s="19"/>
      <c r="I92" s="19">
        <f>G92*H91</f>
        <v>12.7108</v>
      </c>
      <c r="J92" s="19"/>
      <c r="K92" s="19">
        <v>18.03</v>
      </c>
      <c r="L92" s="30">
        <v>684.4</v>
      </c>
      <c r="M92" s="31"/>
    </row>
    <row r="93" spans="1:13" s="20" customFormat="1" ht="16.5" customHeight="1">
      <c r="A93" s="50">
        <v>45</v>
      </c>
      <c r="B93" s="52" t="s">
        <v>40</v>
      </c>
      <c r="C93" s="51">
        <v>3</v>
      </c>
      <c r="D93" s="14" t="s">
        <v>18</v>
      </c>
      <c r="E93" s="14" t="s">
        <v>22</v>
      </c>
      <c r="F93" s="17"/>
      <c r="G93" s="18"/>
      <c r="H93" s="19"/>
      <c r="I93" s="19"/>
      <c r="J93" s="19"/>
      <c r="K93" s="19"/>
      <c r="L93" s="17">
        <v>345.75</v>
      </c>
      <c r="M93" s="15">
        <v>30.44</v>
      </c>
    </row>
    <row r="94" spans="1:13" s="20" customFormat="1" ht="16.5" customHeight="1">
      <c r="A94" s="50"/>
      <c r="B94" s="52"/>
      <c r="C94" s="51"/>
      <c r="D94" s="14" t="s">
        <v>18</v>
      </c>
      <c r="E94" s="14" t="s">
        <v>20</v>
      </c>
      <c r="F94" s="17"/>
      <c r="G94" s="18"/>
      <c r="H94" s="19"/>
      <c r="I94" s="19"/>
      <c r="J94" s="19"/>
      <c r="K94" s="19"/>
      <c r="L94" s="19">
        <v>682</v>
      </c>
      <c r="M94" s="15"/>
    </row>
    <row r="95" spans="1:13" s="20" customFormat="1" ht="16.5" customHeight="1">
      <c r="A95" s="50">
        <v>46</v>
      </c>
      <c r="B95" s="52" t="s">
        <v>40</v>
      </c>
      <c r="C95" s="51">
        <v>5</v>
      </c>
      <c r="D95" s="14" t="s">
        <v>18</v>
      </c>
      <c r="E95" s="14" t="s">
        <v>22</v>
      </c>
      <c r="F95" s="17"/>
      <c r="G95" s="18"/>
      <c r="H95" s="19"/>
      <c r="I95" s="19"/>
      <c r="J95" s="19"/>
      <c r="K95" s="19"/>
      <c r="L95" s="17">
        <v>285.72</v>
      </c>
      <c r="M95" s="15">
        <v>26.22</v>
      </c>
    </row>
    <row r="96" spans="1:16" s="20" customFormat="1" ht="16.5" customHeight="1">
      <c r="A96" s="50"/>
      <c r="B96" s="52"/>
      <c r="C96" s="51"/>
      <c r="D96" s="14" t="s">
        <v>18</v>
      </c>
      <c r="E96" s="14" t="s">
        <v>20</v>
      </c>
      <c r="F96" s="17"/>
      <c r="G96" s="18"/>
      <c r="H96" s="19"/>
      <c r="I96" s="19"/>
      <c r="J96" s="19"/>
      <c r="K96" s="19"/>
      <c r="L96" s="19">
        <v>842</v>
      </c>
      <c r="M96" s="15"/>
      <c r="P96" s="20" t="s">
        <v>41</v>
      </c>
    </row>
    <row r="97" spans="1:13" s="20" customFormat="1" ht="16.5" customHeight="1">
      <c r="A97" s="50">
        <v>47</v>
      </c>
      <c r="B97" s="52" t="s">
        <v>40</v>
      </c>
      <c r="C97" s="51">
        <v>9</v>
      </c>
      <c r="D97" s="14" t="s">
        <v>24</v>
      </c>
      <c r="E97" s="14" t="s">
        <v>22</v>
      </c>
      <c r="F97" s="17"/>
      <c r="G97" s="18"/>
      <c r="H97" s="19"/>
      <c r="I97" s="19"/>
      <c r="J97" s="19"/>
      <c r="K97" s="19"/>
      <c r="L97" s="67" t="s">
        <v>24</v>
      </c>
      <c r="M97" s="68"/>
    </row>
    <row r="98" spans="1:13" s="20" customFormat="1" ht="16.5" customHeight="1">
      <c r="A98" s="50"/>
      <c r="B98" s="52"/>
      <c r="C98" s="51"/>
      <c r="D98" s="14" t="s">
        <v>18</v>
      </c>
      <c r="E98" s="14" t="s">
        <v>20</v>
      </c>
      <c r="F98" s="17"/>
      <c r="G98" s="18"/>
      <c r="H98" s="19"/>
      <c r="I98" s="19"/>
      <c r="J98" s="19"/>
      <c r="K98" s="19"/>
      <c r="L98" s="67" t="s">
        <v>24</v>
      </c>
      <c r="M98" s="68"/>
    </row>
    <row r="99" spans="1:13" s="20" customFormat="1" ht="16.5" customHeight="1">
      <c r="A99" s="50">
        <v>48</v>
      </c>
      <c r="B99" s="52" t="s">
        <v>40</v>
      </c>
      <c r="C99" s="51">
        <v>11</v>
      </c>
      <c r="D99" s="14" t="s">
        <v>24</v>
      </c>
      <c r="E99" s="14" t="s">
        <v>22</v>
      </c>
      <c r="F99" s="17"/>
      <c r="G99" s="18"/>
      <c r="H99" s="19"/>
      <c r="I99" s="19"/>
      <c r="J99" s="19"/>
      <c r="K99" s="19"/>
      <c r="L99" s="67" t="s">
        <v>24</v>
      </c>
      <c r="M99" s="68"/>
    </row>
    <row r="100" spans="1:13" s="20" customFormat="1" ht="16.5" customHeight="1">
      <c r="A100" s="50"/>
      <c r="B100" s="52"/>
      <c r="C100" s="51"/>
      <c r="D100" s="14" t="s">
        <v>18</v>
      </c>
      <c r="E100" s="14" t="s">
        <v>20</v>
      </c>
      <c r="F100" s="17"/>
      <c r="G100" s="18"/>
      <c r="H100" s="19"/>
      <c r="I100" s="19"/>
      <c r="J100" s="19"/>
      <c r="K100" s="19"/>
      <c r="L100" s="19">
        <v>490</v>
      </c>
      <c r="M100" s="15"/>
    </row>
    <row r="101" spans="1:13" s="20" customFormat="1" ht="16.5" customHeight="1">
      <c r="A101" s="50">
        <v>49</v>
      </c>
      <c r="B101" s="52" t="s">
        <v>40</v>
      </c>
      <c r="C101" s="51">
        <v>13</v>
      </c>
      <c r="D101" s="14" t="s">
        <v>18</v>
      </c>
      <c r="E101" s="14" t="s">
        <v>22</v>
      </c>
      <c r="F101" s="17"/>
      <c r="G101" s="18"/>
      <c r="H101" s="19"/>
      <c r="I101" s="19"/>
      <c r="J101" s="19"/>
      <c r="K101" s="19"/>
      <c r="L101" s="17">
        <f>429.11+299.46+137.39</f>
        <v>865.9599999999999</v>
      </c>
      <c r="M101" s="15">
        <f>27.72+23.99+10.97</f>
        <v>62.67999999999999</v>
      </c>
    </row>
    <row r="102" spans="1:13" s="20" customFormat="1" ht="16.5" customHeight="1">
      <c r="A102" s="50"/>
      <c r="B102" s="52"/>
      <c r="C102" s="51"/>
      <c r="D102" s="14" t="s">
        <v>18</v>
      </c>
      <c r="E102" s="14" t="s">
        <v>20</v>
      </c>
      <c r="F102" s="17"/>
      <c r="G102" s="18"/>
      <c r="H102" s="19"/>
      <c r="I102" s="19"/>
      <c r="J102" s="19"/>
      <c r="K102" s="19"/>
      <c r="L102" s="19">
        <v>1151</v>
      </c>
      <c r="M102" s="15"/>
    </row>
    <row r="103" spans="1:13" s="20" customFormat="1" ht="16.5" customHeight="1">
      <c r="A103" s="50">
        <v>50</v>
      </c>
      <c r="B103" s="52" t="s">
        <v>40</v>
      </c>
      <c r="C103" s="51">
        <v>15</v>
      </c>
      <c r="D103" s="14" t="s">
        <v>24</v>
      </c>
      <c r="E103" s="14" t="s">
        <v>22</v>
      </c>
      <c r="F103" s="17"/>
      <c r="G103" s="18"/>
      <c r="H103" s="19"/>
      <c r="I103" s="19"/>
      <c r="J103" s="19"/>
      <c r="K103" s="19"/>
      <c r="L103" s="67" t="s">
        <v>24</v>
      </c>
      <c r="M103" s="68"/>
    </row>
    <row r="104" spans="1:13" s="20" customFormat="1" ht="16.5" customHeight="1">
      <c r="A104" s="50"/>
      <c r="B104" s="52"/>
      <c r="C104" s="51"/>
      <c r="D104" s="14" t="s">
        <v>18</v>
      </c>
      <c r="E104" s="14" t="s">
        <v>20</v>
      </c>
      <c r="F104" s="17"/>
      <c r="G104" s="18"/>
      <c r="H104" s="19"/>
      <c r="I104" s="19"/>
      <c r="J104" s="19"/>
      <c r="K104" s="19"/>
      <c r="L104" s="19">
        <v>739</v>
      </c>
      <c r="M104" s="15"/>
    </row>
    <row r="105" spans="1:13" s="20" customFormat="1" ht="16.5" customHeight="1">
      <c r="A105" s="50">
        <v>51</v>
      </c>
      <c r="B105" s="52" t="s">
        <v>42</v>
      </c>
      <c r="C105" s="51">
        <v>1</v>
      </c>
      <c r="D105" s="14" t="s">
        <v>18</v>
      </c>
      <c r="E105" s="14" t="s">
        <v>19</v>
      </c>
      <c r="F105" s="17">
        <v>3.14</v>
      </c>
      <c r="G105" s="18">
        <v>0.033</v>
      </c>
      <c r="H105" s="19">
        <v>676.2</v>
      </c>
      <c r="I105" s="19">
        <f>G105*H105</f>
        <v>22.314600000000002</v>
      </c>
      <c r="J105" s="19">
        <v>0</v>
      </c>
      <c r="K105" s="19">
        <v>114.58</v>
      </c>
      <c r="L105" s="17">
        <f>225.55+189.38</f>
        <v>414.93</v>
      </c>
      <c r="M105" s="15">
        <f>17.3+17.76</f>
        <v>35.06</v>
      </c>
    </row>
    <row r="106" spans="1:13" s="20" customFormat="1" ht="16.5" customHeight="1">
      <c r="A106" s="50"/>
      <c r="B106" s="52"/>
      <c r="C106" s="51"/>
      <c r="D106" s="14" t="s">
        <v>18</v>
      </c>
      <c r="E106" s="14" t="s">
        <v>20</v>
      </c>
      <c r="F106" s="17">
        <v>5.36</v>
      </c>
      <c r="G106" s="18">
        <v>0.033</v>
      </c>
      <c r="H106" s="19"/>
      <c r="I106" s="19">
        <f>G106*H105</f>
        <v>22.314600000000002</v>
      </c>
      <c r="J106" s="19"/>
      <c r="K106" s="19">
        <v>18.03</v>
      </c>
      <c r="L106" s="17">
        <v>885.3</v>
      </c>
      <c r="M106" s="15"/>
    </row>
    <row r="107" spans="1:13" s="20" customFormat="1" ht="16.5" customHeight="1">
      <c r="A107" s="50">
        <v>52</v>
      </c>
      <c r="B107" s="52" t="s">
        <v>42</v>
      </c>
      <c r="C107" s="53">
        <v>3</v>
      </c>
      <c r="D107" s="19" t="s">
        <v>24</v>
      </c>
      <c r="E107" s="14" t="s">
        <v>19</v>
      </c>
      <c r="F107" s="17"/>
      <c r="G107" s="18"/>
      <c r="H107" s="19"/>
      <c r="I107" s="19"/>
      <c r="J107" s="19"/>
      <c r="K107" s="19"/>
      <c r="L107" s="50" t="s">
        <v>24</v>
      </c>
      <c r="M107" s="50"/>
    </row>
    <row r="108" spans="1:13" s="20" customFormat="1" ht="16.5" customHeight="1">
      <c r="A108" s="50"/>
      <c r="B108" s="52"/>
      <c r="C108" s="54"/>
      <c r="D108" s="14" t="s">
        <v>18</v>
      </c>
      <c r="E108" s="14" t="s">
        <v>20</v>
      </c>
      <c r="F108" s="17"/>
      <c r="G108" s="18"/>
      <c r="H108" s="19"/>
      <c r="I108" s="19"/>
      <c r="J108" s="19"/>
      <c r="K108" s="19"/>
      <c r="L108" s="17">
        <v>662</v>
      </c>
      <c r="M108" s="15"/>
    </row>
    <row r="109" spans="1:13" s="20" customFormat="1" ht="16.5" customHeight="1">
      <c r="A109" s="50">
        <v>53</v>
      </c>
      <c r="B109" s="52" t="s">
        <v>42</v>
      </c>
      <c r="C109" s="51">
        <v>5</v>
      </c>
      <c r="D109" s="19" t="s">
        <v>24</v>
      </c>
      <c r="E109" s="14" t="s">
        <v>19</v>
      </c>
      <c r="F109" s="17">
        <v>3.14</v>
      </c>
      <c r="G109" s="18">
        <v>0.033</v>
      </c>
      <c r="H109" s="19">
        <v>676.2</v>
      </c>
      <c r="I109" s="19">
        <f>G109*H109</f>
        <v>22.314600000000002</v>
      </c>
      <c r="J109" s="19">
        <v>0</v>
      </c>
      <c r="K109" s="19">
        <v>114.58</v>
      </c>
      <c r="L109" s="50" t="s">
        <v>24</v>
      </c>
      <c r="M109" s="50"/>
    </row>
    <row r="110" spans="1:13" s="20" customFormat="1" ht="16.5" customHeight="1">
      <c r="A110" s="50"/>
      <c r="B110" s="52"/>
      <c r="C110" s="51"/>
      <c r="D110" s="14" t="s">
        <v>18</v>
      </c>
      <c r="E110" s="14" t="s">
        <v>20</v>
      </c>
      <c r="F110" s="17">
        <v>5.36</v>
      </c>
      <c r="G110" s="18">
        <v>0.033</v>
      </c>
      <c r="H110" s="19"/>
      <c r="I110" s="19">
        <f>G110*H109</f>
        <v>22.314600000000002</v>
      </c>
      <c r="J110" s="19"/>
      <c r="K110" s="19">
        <v>18.03</v>
      </c>
      <c r="L110" s="26">
        <f>512+509</f>
        <v>1021</v>
      </c>
      <c r="M110" s="15"/>
    </row>
    <row r="111" spans="1:13" s="20" customFormat="1" ht="16.5" customHeight="1">
      <c r="A111" s="50">
        <v>54</v>
      </c>
      <c r="B111" s="52" t="s">
        <v>42</v>
      </c>
      <c r="C111" s="51">
        <v>7</v>
      </c>
      <c r="D111" s="14" t="s">
        <v>18</v>
      </c>
      <c r="E111" s="14" t="s">
        <v>19</v>
      </c>
      <c r="F111" s="17"/>
      <c r="G111" s="18"/>
      <c r="H111" s="19"/>
      <c r="I111" s="19"/>
      <c r="J111" s="19"/>
      <c r="K111" s="19"/>
      <c r="L111" s="17">
        <v>251.27</v>
      </c>
      <c r="M111" s="22">
        <v>34</v>
      </c>
    </row>
    <row r="112" spans="1:13" s="20" customFormat="1" ht="16.5" customHeight="1">
      <c r="A112" s="50"/>
      <c r="B112" s="52"/>
      <c r="C112" s="51"/>
      <c r="D112" s="14" t="s">
        <v>18</v>
      </c>
      <c r="E112" s="14" t="s">
        <v>20</v>
      </c>
      <c r="F112" s="17"/>
      <c r="G112" s="18"/>
      <c r="H112" s="19"/>
      <c r="I112" s="19"/>
      <c r="J112" s="19"/>
      <c r="K112" s="19"/>
      <c r="L112" s="26">
        <f>520+527</f>
        <v>1047</v>
      </c>
      <c r="M112" s="15"/>
    </row>
    <row r="113" spans="1:13" s="20" customFormat="1" ht="16.5" customHeight="1">
      <c r="A113" s="50">
        <v>55</v>
      </c>
      <c r="B113" s="52" t="s">
        <v>42</v>
      </c>
      <c r="C113" s="51">
        <v>11</v>
      </c>
      <c r="D113" s="14" t="s">
        <v>18</v>
      </c>
      <c r="E113" s="14" t="s">
        <v>19</v>
      </c>
      <c r="F113" s="17">
        <v>3.14</v>
      </c>
      <c r="G113" s="18">
        <v>0.033</v>
      </c>
      <c r="H113" s="19">
        <v>676.2</v>
      </c>
      <c r="I113" s="19">
        <f>G113*H113</f>
        <v>22.314600000000002</v>
      </c>
      <c r="J113" s="19">
        <v>0</v>
      </c>
      <c r="K113" s="19">
        <v>114.58</v>
      </c>
      <c r="L113" s="17">
        <v>338.26</v>
      </c>
      <c r="M113" s="15">
        <v>26.59</v>
      </c>
    </row>
    <row r="114" spans="1:13" s="20" customFormat="1" ht="16.5" customHeight="1">
      <c r="A114" s="50"/>
      <c r="B114" s="52"/>
      <c r="C114" s="51"/>
      <c r="D114" s="14" t="s">
        <v>18</v>
      </c>
      <c r="E114" s="14" t="s">
        <v>20</v>
      </c>
      <c r="F114" s="17">
        <v>5.36</v>
      </c>
      <c r="G114" s="18">
        <v>0.033</v>
      </c>
      <c r="H114" s="19"/>
      <c r="I114" s="19">
        <f>G114*H113</f>
        <v>22.314600000000002</v>
      </c>
      <c r="J114" s="19"/>
      <c r="K114" s="19">
        <v>18.03</v>
      </c>
      <c r="L114" s="26">
        <v>620</v>
      </c>
      <c r="M114" s="15"/>
    </row>
    <row r="115" spans="1:13" s="20" customFormat="1" ht="16.5" customHeight="1">
      <c r="A115" s="50">
        <v>56</v>
      </c>
      <c r="B115" s="52" t="s">
        <v>42</v>
      </c>
      <c r="C115" s="51">
        <v>13</v>
      </c>
      <c r="D115" s="14" t="s">
        <v>18</v>
      </c>
      <c r="E115" s="14" t="s">
        <v>19</v>
      </c>
      <c r="F115" s="17">
        <v>7.58</v>
      </c>
      <c r="G115" s="18">
        <v>0.033</v>
      </c>
      <c r="H115" s="19">
        <v>676.2</v>
      </c>
      <c r="I115" s="19">
        <f>G115*H115</f>
        <v>22.314600000000002</v>
      </c>
      <c r="J115" s="19">
        <v>0</v>
      </c>
      <c r="K115" s="19">
        <v>-78.52</v>
      </c>
      <c r="L115" s="17">
        <v>197.86</v>
      </c>
      <c r="M115" s="22">
        <v>20.9</v>
      </c>
    </row>
    <row r="116" spans="1:13" s="20" customFormat="1" ht="16.5" customHeight="1">
      <c r="A116" s="50"/>
      <c r="B116" s="52"/>
      <c r="C116" s="51"/>
      <c r="D116" s="14" t="s">
        <v>18</v>
      </c>
      <c r="E116" s="14" t="s">
        <v>20</v>
      </c>
      <c r="F116" s="17">
        <v>9.8</v>
      </c>
      <c r="G116" s="18">
        <v>0.033</v>
      </c>
      <c r="H116" s="19"/>
      <c r="I116" s="19">
        <f>G116*H115</f>
        <v>22.314600000000002</v>
      </c>
      <c r="J116" s="19"/>
      <c r="K116" s="19">
        <v>-175.07</v>
      </c>
      <c r="L116" s="26">
        <v>512</v>
      </c>
      <c r="M116" s="15"/>
    </row>
    <row r="117" spans="1:13" s="20" customFormat="1" ht="16.5" customHeight="1">
      <c r="A117" s="50">
        <v>57</v>
      </c>
      <c r="B117" s="52" t="s">
        <v>42</v>
      </c>
      <c r="C117" s="51">
        <v>88</v>
      </c>
      <c r="D117" s="14" t="s">
        <v>18</v>
      </c>
      <c r="E117" s="14" t="s">
        <v>19</v>
      </c>
      <c r="F117" s="17">
        <v>3.14</v>
      </c>
      <c r="G117" s="18">
        <v>0.033</v>
      </c>
      <c r="H117" s="19">
        <v>676.2</v>
      </c>
      <c r="I117" s="19">
        <f>G117*H117</f>
        <v>22.314600000000002</v>
      </c>
      <c r="J117" s="19">
        <v>0</v>
      </c>
      <c r="K117" s="19">
        <v>114.58</v>
      </c>
      <c r="L117" s="17">
        <v>203.85</v>
      </c>
      <c r="M117" s="22">
        <v>5.8</v>
      </c>
    </row>
    <row r="118" spans="1:13" s="20" customFormat="1" ht="16.5" customHeight="1">
      <c r="A118" s="50"/>
      <c r="B118" s="52"/>
      <c r="C118" s="51"/>
      <c r="D118" s="14" t="s">
        <v>18</v>
      </c>
      <c r="E118" s="14" t="s">
        <v>20</v>
      </c>
      <c r="F118" s="17">
        <v>5.36</v>
      </c>
      <c r="G118" s="18">
        <v>0.033</v>
      </c>
      <c r="H118" s="19"/>
      <c r="I118" s="19">
        <f>G118*H117</f>
        <v>22.314600000000002</v>
      </c>
      <c r="J118" s="19"/>
      <c r="K118" s="19">
        <v>18.03</v>
      </c>
      <c r="L118" s="17">
        <v>240.2</v>
      </c>
      <c r="M118" s="15"/>
    </row>
    <row r="119" spans="1:13" s="20" customFormat="1" ht="16.5" customHeight="1">
      <c r="A119" s="50">
        <v>58</v>
      </c>
      <c r="B119" s="52" t="s">
        <v>42</v>
      </c>
      <c r="C119" s="51">
        <v>91</v>
      </c>
      <c r="D119" s="14" t="s">
        <v>18</v>
      </c>
      <c r="E119" s="14" t="s">
        <v>19</v>
      </c>
      <c r="F119" s="17">
        <v>3.14</v>
      </c>
      <c r="G119" s="18">
        <v>0.033</v>
      </c>
      <c r="H119" s="19">
        <v>676.2</v>
      </c>
      <c r="I119" s="19">
        <f>G119*H119</f>
        <v>22.314600000000002</v>
      </c>
      <c r="J119" s="19">
        <v>0</v>
      </c>
      <c r="K119" s="19">
        <v>114.58</v>
      </c>
      <c r="L119" s="19">
        <v>279.48</v>
      </c>
      <c r="M119" s="15">
        <v>22.02</v>
      </c>
    </row>
    <row r="120" spans="1:13" s="20" customFormat="1" ht="16.5" customHeight="1">
      <c r="A120" s="50"/>
      <c r="B120" s="52"/>
      <c r="C120" s="51"/>
      <c r="D120" s="14" t="s">
        <v>23</v>
      </c>
      <c r="E120" s="14" t="s">
        <v>20</v>
      </c>
      <c r="F120" s="17">
        <v>5.36</v>
      </c>
      <c r="G120" s="18">
        <v>0.033</v>
      </c>
      <c r="H120" s="19"/>
      <c r="I120" s="19">
        <f>G120*H119</f>
        <v>22.314600000000002</v>
      </c>
      <c r="J120" s="19"/>
      <c r="K120" s="19">
        <v>18.03</v>
      </c>
      <c r="L120" s="50" t="s">
        <v>23</v>
      </c>
      <c r="M120" s="50"/>
    </row>
    <row r="121" spans="1:13" s="20" customFormat="1" ht="16.5" customHeight="1">
      <c r="A121" s="50">
        <v>59</v>
      </c>
      <c r="B121" s="52" t="s">
        <v>43</v>
      </c>
      <c r="C121" s="51">
        <v>1</v>
      </c>
      <c r="D121" s="14" t="s">
        <v>18</v>
      </c>
      <c r="E121" s="14" t="s">
        <v>19</v>
      </c>
      <c r="F121" s="17">
        <v>3.14</v>
      </c>
      <c r="G121" s="18">
        <v>0.028</v>
      </c>
      <c r="H121" s="19">
        <v>486.4</v>
      </c>
      <c r="I121" s="19">
        <f>G121*H121</f>
        <v>13.6192</v>
      </c>
      <c r="J121" s="19">
        <v>0</v>
      </c>
      <c r="K121" s="19">
        <v>114.58</v>
      </c>
      <c r="L121" s="50" t="s">
        <v>24</v>
      </c>
      <c r="M121" s="50"/>
    </row>
    <row r="122" spans="1:13" s="20" customFormat="1" ht="16.5" customHeight="1">
      <c r="A122" s="50"/>
      <c r="B122" s="52"/>
      <c r="C122" s="51"/>
      <c r="D122" s="14" t="s">
        <v>24</v>
      </c>
      <c r="E122" s="14" t="s">
        <v>20</v>
      </c>
      <c r="F122" s="17">
        <v>5.36</v>
      </c>
      <c r="G122" s="18">
        <v>0.028</v>
      </c>
      <c r="H122" s="19"/>
      <c r="I122" s="19">
        <f>G122*H121</f>
        <v>13.6192</v>
      </c>
      <c r="J122" s="19"/>
      <c r="K122" s="19">
        <v>18.03</v>
      </c>
      <c r="L122" s="50" t="s">
        <v>24</v>
      </c>
      <c r="M122" s="50"/>
    </row>
    <row r="123" spans="1:13" s="20" customFormat="1" ht="16.5" customHeight="1">
      <c r="A123" s="50">
        <v>60</v>
      </c>
      <c r="B123" s="52" t="s">
        <v>43</v>
      </c>
      <c r="C123" s="51">
        <v>3</v>
      </c>
      <c r="D123" s="14" t="s">
        <v>18</v>
      </c>
      <c r="E123" s="14" t="s">
        <v>19</v>
      </c>
      <c r="F123" s="17">
        <v>3.14</v>
      </c>
      <c r="G123" s="18">
        <v>0.028</v>
      </c>
      <c r="H123" s="19">
        <v>486.4</v>
      </c>
      <c r="I123" s="19">
        <f>G123*H123</f>
        <v>13.6192</v>
      </c>
      <c r="J123" s="19">
        <v>0</v>
      </c>
      <c r="K123" s="19">
        <v>114.58</v>
      </c>
      <c r="L123" s="17">
        <v>252.15</v>
      </c>
      <c r="M123" s="15">
        <v>22.25</v>
      </c>
    </row>
    <row r="124" spans="1:13" s="20" customFormat="1" ht="16.5" customHeight="1">
      <c r="A124" s="50"/>
      <c r="B124" s="52"/>
      <c r="C124" s="51"/>
      <c r="D124" s="14" t="s">
        <v>18</v>
      </c>
      <c r="E124" s="14" t="s">
        <v>20</v>
      </c>
      <c r="F124" s="17">
        <v>5.36</v>
      </c>
      <c r="G124" s="18">
        <v>0.028</v>
      </c>
      <c r="H124" s="19"/>
      <c r="I124" s="19">
        <f>G124*H123</f>
        <v>13.6192</v>
      </c>
      <c r="J124" s="19"/>
      <c r="K124" s="19">
        <v>18.03</v>
      </c>
      <c r="L124" s="17">
        <v>620.83</v>
      </c>
      <c r="M124" s="15"/>
    </row>
    <row r="125" spans="1:13" s="20" customFormat="1" ht="16.5" customHeight="1">
      <c r="A125" s="50">
        <v>61</v>
      </c>
      <c r="B125" s="52" t="s">
        <v>44</v>
      </c>
      <c r="C125" s="51">
        <v>8</v>
      </c>
      <c r="D125" s="14" t="s">
        <v>24</v>
      </c>
      <c r="E125" s="14" t="s">
        <v>19</v>
      </c>
      <c r="F125" s="17"/>
      <c r="G125" s="18"/>
      <c r="H125" s="19"/>
      <c r="I125" s="19"/>
      <c r="J125" s="19">
        <v>103.25</v>
      </c>
      <c r="K125" s="19">
        <v>0</v>
      </c>
      <c r="L125" s="50" t="s">
        <v>24</v>
      </c>
      <c r="M125" s="50"/>
    </row>
    <row r="126" spans="1:13" s="20" customFormat="1" ht="16.5" customHeight="1">
      <c r="A126" s="50"/>
      <c r="B126" s="52"/>
      <c r="C126" s="51"/>
      <c r="D126" s="14" t="s">
        <v>24</v>
      </c>
      <c r="E126" s="14" t="s">
        <v>20</v>
      </c>
      <c r="F126" s="17"/>
      <c r="G126" s="18"/>
      <c r="H126" s="19"/>
      <c r="I126" s="19"/>
      <c r="J126" s="19">
        <v>16.87</v>
      </c>
      <c r="K126" s="19">
        <v>0</v>
      </c>
      <c r="L126" s="50"/>
      <c r="M126" s="50"/>
    </row>
    <row r="127" spans="1:13" s="20" customFormat="1" ht="16.5" customHeight="1">
      <c r="A127" s="50">
        <v>62</v>
      </c>
      <c r="B127" s="52" t="s">
        <v>44</v>
      </c>
      <c r="C127" s="53">
        <v>20</v>
      </c>
      <c r="D127" s="14" t="s">
        <v>18</v>
      </c>
      <c r="E127" s="14" t="s">
        <v>19</v>
      </c>
      <c r="F127" s="17"/>
      <c r="G127" s="18"/>
      <c r="H127" s="19"/>
      <c r="I127" s="19"/>
      <c r="J127" s="19"/>
      <c r="K127" s="19"/>
      <c r="L127" s="19">
        <f>92.78+146.27+441.6+454.4</f>
        <v>1135.0500000000002</v>
      </c>
      <c r="M127" s="14">
        <f>16.1+12.87+42.24+39.67</f>
        <v>110.88000000000001</v>
      </c>
    </row>
    <row r="128" spans="1:13" s="20" customFormat="1" ht="16.5" customHeight="1">
      <c r="A128" s="50"/>
      <c r="B128" s="52"/>
      <c r="C128" s="54"/>
      <c r="D128" s="14" t="s">
        <v>24</v>
      </c>
      <c r="E128" s="14" t="s">
        <v>20</v>
      </c>
      <c r="F128" s="17"/>
      <c r="G128" s="18"/>
      <c r="H128" s="19"/>
      <c r="I128" s="19"/>
      <c r="J128" s="19"/>
      <c r="K128" s="19"/>
      <c r="L128" s="50" t="s">
        <v>23</v>
      </c>
      <c r="M128" s="50"/>
    </row>
    <row r="129" spans="1:13" s="20" customFormat="1" ht="16.5" customHeight="1">
      <c r="A129" s="50">
        <v>63</v>
      </c>
      <c r="B129" s="52" t="s">
        <v>44</v>
      </c>
      <c r="C129" s="53">
        <v>22</v>
      </c>
      <c r="D129" s="14" t="s">
        <v>18</v>
      </c>
      <c r="E129" s="14" t="s">
        <v>19</v>
      </c>
      <c r="F129" s="17"/>
      <c r="G129" s="18"/>
      <c r="H129" s="19"/>
      <c r="I129" s="19"/>
      <c r="J129" s="19">
        <v>103.25</v>
      </c>
      <c r="K129" s="19">
        <v>0</v>
      </c>
      <c r="L129" s="17">
        <v>147.51</v>
      </c>
      <c r="M129" s="22">
        <v>12.8</v>
      </c>
    </row>
    <row r="130" spans="1:13" s="20" customFormat="1" ht="16.5" customHeight="1">
      <c r="A130" s="50"/>
      <c r="B130" s="52"/>
      <c r="C130" s="54"/>
      <c r="D130" s="14" t="s">
        <v>18</v>
      </c>
      <c r="E130" s="14" t="s">
        <v>20</v>
      </c>
      <c r="F130" s="17"/>
      <c r="G130" s="18"/>
      <c r="H130" s="19"/>
      <c r="I130" s="19"/>
      <c r="J130" s="19">
        <v>16.87</v>
      </c>
      <c r="K130" s="19">
        <v>0</v>
      </c>
      <c r="L130" s="17">
        <v>377.94</v>
      </c>
      <c r="M130" s="15"/>
    </row>
    <row r="131" spans="1:13" s="20" customFormat="1" ht="16.5" customHeight="1">
      <c r="A131" s="50">
        <v>64</v>
      </c>
      <c r="B131" s="52" t="s">
        <v>44</v>
      </c>
      <c r="C131" s="51">
        <v>24</v>
      </c>
      <c r="D131" s="14" t="s">
        <v>18</v>
      </c>
      <c r="E131" s="14" t="s">
        <v>19</v>
      </c>
      <c r="F131" s="17"/>
      <c r="G131" s="18"/>
      <c r="H131" s="19"/>
      <c r="I131" s="19"/>
      <c r="J131" s="19">
        <v>103.25</v>
      </c>
      <c r="K131" s="19">
        <v>0</v>
      </c>
      <c r="L131" s="17">
        <v>224.78</v>
      </c>
      <c r="M131" s="15">
        <v>20.49</v>
      </c>
    </row>
    <row r="132" spans="1:13" s="20" customFormat="1" ht="16.5" customHeight="1">
      <c r="A132" s="50"/>
      <c r="B132" s="52"/>
      <c r="C132" s="51"/>
      <c r="D132" s="14" t="s">
        <v>18</v>
      </c>
      <c r="E132" s="14" t="s">
        <v>20</v>
      </c>
      <c r="F132" s="17"/>
      <c r="G132" s="18"/>
      <c r="H132" s="19"/>
      <c r="I132" s="19"/>
      <c r="J132" s="19">
        <v>16.87</v>
      </c>
      <c r="K132" s="19">
        <v>0</v>
      </c>
      <c r="L132" s="17">
        <v>523.98</v>
      </c>
      <c r="M132" s="15"/>
    </row>
    <row r="133" spans="1:13" s="20" customFormat="1" ht="16.5" customHeight="1">
      <c r="A133" s="50">
        <v>65</v>
      </c>
      <c r="B133" s="52" t="s">
        <v>44</v>
      </c>
      <c r="C133" s="51">
        <v>26</v>
      </c>
      <c r="D133" s="14" t="s">
        <v>18</v>
      </c>
      <c r="E133" s="14" t="s">
        <v>19</v>
      </c>
      <c r="F133" s="17"/>
      <c r="G133" s="18"/>
      <c r="H133" s="19"/>
      <c r="I133" s="19"/>
      <c r="J133" s="19">
        <v>103.25</v>
      </c>
      <c r="K133" s="19">
        <v>0</v>
      </c>
      <c r="L133" s="17">
        <v>244.32</v>
      </c>
      <c r="M133" s="15">
        <v>29.91</v>
      </c>
    </row>
    <row r="134" spans="1:13" s="20" customFormat="1" ht="16.5" customHeight="1">
      <c r="A134" s="50"/>
      <c r="B134" s="52"/>
      <c r="C134" s="51"/>
      <c r="D134" s="14" t="s">
        <v>18</v>
      </c>
      <c r="E134" s="14" t="s">
        <v>20</v>
      </c>
      <c r="F134" s="17"/>
      <c r="G134" s="18"/>
      <c r="H134" s="19"/>
      <c r="I134" s="19"/>
      <c r="J134" s="19">
        <v>16.87</v>
      </c>
      <c r="K134" s="19">
        <v>0</v>
      </c>
      <c r="L134" s="19">
        <v>760</v>
      </c>
      <c r="M134" s="15"/>
    </row>
    <row r="135" spans="1:13" s="20" customFormat="1" ht="16.5" customHeight="1">
      <c r="A135" s="50">
        <v>66</v>
      </c>
      <c r="B135" s="52" t="s">
        <v>44</v>
      </c>
      <c r="C135" s="51">
        <v>32</v>
      </c>
      <c r="D135" s="14" t="s">
        <v>18</v>
      </c>
      <c r="E135" s="14" t="s">
        <v>19</v>
      </c>
      <c r="F135" s="17"/>
      <c r="G135" s="18"/>
      <c r="H135" s="19"/>
      <c r="I135" s="19"/>
      <c r="J135" s="19">
        <v>103.25</v>
      </c>
      <c r="K135" s="19">
        <v>0</v>
      </c>
      <c r="L135" s="17">
        <v>89.57</v>
      </c>
      <c r="M135" s="15">
        <v>10.94</v>
      </c>
    </row>
    <row r="136" spans="1:13" s="20" customFormat="1" ht="16.5" customHeight="1">
      <c r="A136" s="50"/>
      <c r="B136" s="52"/>
      <c r="C136" s="51"/>
      <c r="D136" s="14" t="s">
        <v>18</v>
      </c>
      <c r="E136" s="14" t="s">
        <v>20</v>
      </c>
      <c r="F136" s="17"/>
      <c r="G136" s="18"/>
      <c r="H136" s="19"/>
      <c r="I136" s="19"/>
      <c r="J136" s="19">
        <v>16.87</v>
      </c>
      <c r="K136" s="19">
        <v>0</v>
      </c>
      <c r="L136" s="19">
        <v>277</v>
      </c>
      <c r="M136" s="15"/>
    </row>
    <row r="137" spans="1:13" s="20" customFormat="1" ht="16.5" customHeight="1">
      <c r="A137" s="50">
        <v>67</v>
      </c>
      <c r="B137" s="52" t="s">
        <v>44</v>
      </c>
      <c r="C137" s="51">
        <v>34</v>
      </c>
      <c r="D137" s="14" t="s">
        <v>24</v>
      </c>
      <c r="E137" s="14" t="s">
        <v>22</v>
      </c>
      <c r="F137" s="17">
        <v>5.36</v>
      </c>
      <c r="G137" s="18">
        <v>0.028</v>
      </c>
      <c r="H137" s="19"/>
      <c r="I137" s="19">
        <f>G137*H136</f>
        <v>0</v>
      </c>
      <c r="J137" s="19"/>
      <c r="K137" s="19">
        <v>18.03</v>
      </c>
      <c r="L137" s="50" t="s">
        <v>24</v>
      </c>
      <c r="M137" s="50"/>
    </row>
    <row r="138" spans="1:13" s="20" customFormat="1" ht="16.5" customHeight="1">
      <c r="A138" s="50"/>
      <c r="B138" s="52"/>
      <c r="C138" s="51"/>
      <c r="D138" s="14" t="s">
        <v>18</v>
      </c>
      <c r="E138" s="14" t="s">
        <v>20</v>
      </c>
      <c r="F138" s="17"/>
      <c r="G138" s="18"/>
      <c r="H138" s="19"/>
      <c r="I138" s="19"/>
      <c r="J138" s="19">
        <v>16.87</v>
      </c>
      <c r="K138" s="19">
        <v>0</v>
      </c>
      <c r="L138" s="19">
        <v>446</v>
      </c>
      <c r="M138" s="15"/>
    </row>
    <row r="139" spans="1:13" s="20" customFormat="1" ht="16.5" customHeight="1">
      <c r="A139" s="50">
        <v>68</v>
      </c>
      <c r="B139" s="52" t="s">
        <v>44</v>
      </c>
      <c r="C139" s="51">
        <v>38</v>
      </c>
      <c r="D139" s="14" t="s">
        <v>18</v>
      </c>
      <c r="E139" s="14" t="s">
        <v>19</v>
      </c>
      <c r="F139" s="17"/>
      <c r="G139" s="18"/>
      <c r="H139" s="19"/>
      <c r="I139" s="19"/>
      <c r="J139" s="19">
        <v>103.25</v>
      </c>
      <c r="K139" s="19">
        <v>0</v>
      </c>
      <c r="L139" s="17">
        <v>165.08</v>
      </c>
      <c r="M139" s="15">
        <v>16.15</v>
      </c>
    </row>
    <row r="140" spans="1:13" s="20" customFormat="1" ht="16.5" customHeight="1">
      <c r="A140" s="50"/>
      <c r="B140" s="52"/>
      <c r="C140" s="51"/>
      <c r="D140" s="14" t="s">
        <v>18</v>
      </c>
      <c r="E140" s="14" t="s">
        <v>20</v>
      </c>
      <c r="F140" s="17"/>
      <c r="G140" s="18"/>
      <c r="H140" s="19"/>
      <c r="I140" s="19"/>
      <c r="J140" s="19">
        <v>16.87</v>
      </c>
      <c r="K140" s="19">
        <v>0</v>
      </c>
      <c r="L140" s="17">
        <v>346.54</v>
      </c>
      <c r="M140" s="15"/>
    </row>
    <row r="141" spans="1:13" s="20" customFormat="1" ht="16.5" customHeight="1">
      <c r="A141" s="50">
        <v>69</v>
      </c>
      <c r="B141" s="52" t="s">
        <v>44</v>
      </c>
      <c r="C141" s="51">
        <v>50</v>
      </c>
      <c r="D141" s="14" t="s">
        <v>18</v>
      </c>
      <c r="E141" s="14" t="s">
        <v>19</v>
      </c>
      <c r="F141" s="17"/>
      <c r="G141" s="18"/>
      <c r="H141" s="19"/>
      <c r="I141" s="19"/>
      <c r="J141" s="19">
        <v>103.25</v>
      </c>
      <c r="K141" s="19">
        <v>0</v>
      </c>
      <c r="L141" s="17">
        <v>197.58</v>
      </c>
      <c r="M141" s="22">
        <v>16.6</v>
      </c>
    </row>
    <row r="142" spans="1:13" s="20" customFormat="1" ht="16.5" customHeight="1">
      <c r="A142" s="50"/>
      <c r="B142" s="52"/>
      <c r="C142" s="51"/>
      <c r="D142" s="14" t="s">
        <v>18</v>
      </c>
      <c r="E142" s="14" t="s">
        <v>20</v>
      </c>
      <c r="F142" s="17"/>
      <c r="G142" s="18"/>
      <c r="H142" s="19"/>
      <c r="I142" s="19"/>
      <c r="J142" s="19">
        <v>16.87</v>
      </c>
      <c r="K142" s="19">
        <v>0</v>
      </c>
      <c r="L142" s="17">
        <v>427.64</v>
      </c>
      <c r="M142" s="15"/>
    </row>
    <row r="143" spans="1:13" s="20" customFormat="1" ht="16.5" customHeight="1">
      <c r="A143" s="50">
        <v>70</v>
      </c>
      <c r="B143" s="52" t="s">
        <v>44</v>
      </c>
      <c r="C143" s="51">
        <v>52</v>
      </c>
      <c r="D143" s="14" t="s">
        <v>18</v>
      </c>
      <c r="E143" s="14" t="s">
        <v>19</v>
      </c>
      <c r="F143" s="17"/>
      <c r="G143" s="18"/>
      <c r="H143" s="19"/>
      <c r="I143" s="19"/>
      <c r="J143" s="19">
        <v>103.25</v>
      </c>
      <c r="K143" s="19">
        <v>0</v>
      </c>
      <c r="L143" s="17">
        <v>315.76</v>
      </c>
      <c r="M143" s="15">
        <v>23.08</v>
      </c>
    </row>
    <row r="144" spans="1:13" s="20" customFormat="1" ht="16.5" customHeight="1">
      <c r="A144" s="50"/>
      <c r="B144" s="52"/>
      <c r="C144" s="51"/>
      <c r="D144" s="14" t="s">
        <v>18</v>
      </c>
      <c r="E144" s="14" t="s">
        <v>20</v>
      </c>
      <c r="F144" s="17"/>
      <c r="G144" s="18"/>
      <c r="H144" s="19"/>
      <c r="I144" s="19"/>
      <c r="J144" s="19">
        <v>16.87</v>
      </c>
      <c r="K144" s="19">
        <v>0</v>
      </c>
      <c r="L144" s="17">
        <v>860.75</v>
      </c>
      <c r="M144" s="15"/>
    </row>
    <row r="145" spans="1:13" s="20" customFormat="1" ht="16.5" customHeight="1">
      <c r="A145" s="50">
        <v>71</v>
      </c>
      <c r="B145" s="52" t="s">
        <v>45</v>
      </c>
      <c r="C145" s="51">
        <v>8</v>
      </c>
      <c r="D145" s="14" t="s">
        <v>18</v>
      </c>
      <c r="E145" s="14" t="s">
        <v>19</v>
      </c>
      <c r="F145" s="17">
        <v>3.14</v>
      </c>
      <c r="G145" s="18">
        <v>0.063</v>
      </c>
      <c r="H145" s="19">
        <v>71.82</v>
      </c>
      <c r="I145" s="19">
        <f>G145*H145</f>
        <v>4.52466</v>
      </c>
      <c r="J145" s="19">
        <v>0</v>
      </c>
      <c r="K145" s="19">
        <v>114.58</v>
      </c>
      <c r="L145" s="17">
        <v>136.78</v>
      </c>
      <c r="M145" s="22">
        <v>3.6</v>
      </c>
    </row>
    <row r="146" spans="1:13" s="20" customFormat="1" ht="16.5" customHeight="1">
      <c r="A146" s="50"/>
      <c r="B146" s="52"/>
      <c r="C146" s="51"/>
      <c r="D146" s="14" t="s">
        <v>18</v>
      </c>
      <c r="E146" s="14" t="s">
        <v>20</v>
      </c>
      <c r="F146" s="17">
        <v>5.36</v>
      </c>
      <c r="G146" s="18">
        <v>0.063</v>
      </c>
      <c r="H146" s="19"/>
      <c r="I146" s="19">
        <f>G146*H145</f>
        <v>4.52466</v>
      </c>
      <c r="J146" s="19"/>
      <c r="K146" s="19">
        <v>18.03</v>
      </c>
      <c r="L146" s="17">
        <v>198.87</v>
      </c>
      <c r="M146" s="15"/>
    </row>
    <row r="147" spans="1:13" s="20" customFormat="1" ht="16.5" customHeight="1">
      <c r="A147" s="50">
        <v>72</v>
      </c>
      <c r="B147" s="52" t="s">
        <v>45</v>
      </c>
      <c r="C147" s="51">
        <v>10</v>
      </c>
      <c r="D147" s="14" t="s">
        <v>24</v>
      </c>
      <c r="E147" s="14" t="s">
        <v>22</v>
      </c>
      <c r="F147" s="17">
        <v>5.36</v>
      </c>
      <c r="G147" s="18">
        <v>0.028</v>
      </c>
      <c r="H147" s="19"/>
      <c r="I147" s="19">
        <f>G147*H146</f>
        <v>0</v>
      </c>
      <c r="J147" s="19"/>
      <c r="K147" s="19">
        <v>18.03</v>
      </c>
      <c r="L147" s="50" t="s">
        <v>24</v>
      </c>
      <c r="M147" s="50"/>
    </row>
    <row r="148" spans="1:13" s="20" customFormat="1" ht="16.5" customHeight="1">
      <c r="A148" s="50"/>
      <c r="B148" s="52"/>
      <c r="C148" s="51"/>
      <c r="D148" s="14" t="s">
        <v>24</v>
      </c>
      <c r="E148" s="14" t="s">
        <v>20</v>
      </c>
      <c r="F148" s="17">
        <v>5.36</v>
      </c>
      <c r="G148" s="18">
        <v>0.055</v>
      </c>
      <c r="H148" s="19"/>
      <c r="I148" s="19">
        <f>G148*H147</f>
        <v>0</v>
      </c>
      <c r="J148" s="19"/>
      <c r="K148" s="19">
        <v>18.03</v>
      </c>
      <c r="L148" s="50" t="s">
        <v>24</v>
      </c>
      <c r="M148" s="50"/>
    </row>
    <row r="149" spans="1:13" s="20" customFormat="1" ht="16.5" customHeight="1">
      <c r="A149" s="50">
        <v>73</v>
      </c>
      <c r="B149" s="52" t="s">
        <v>45</v>
      </c>
      <c r="C149" s="51">
        <v>12</v>
      </c>
      <c r="D149" s="14" t="s">
        <v>24</v>
      </c>
      <c r="E149" s="14" t="s">
        <v>22</v>
      </c>
      <c r="F149" s="17">
        <v>5.36</v>
      </c>
      <c r="G149" s="18">
        <v>0.028</v>
      </c>
      <c r="H149" s="19"/>
      <c r="I149" s="19">
        <f>G149*H148</f>
        <v>0</v>
      </c>
      <c r="J149" s="19"/>
      <c r="K149" s="19">
        <v>18.03</v>
      </c>
      <c r="L149" s="50" t="s">
        <v>24</v>
      </c>
      <c r="M149" s="50"/>
    </row>
    <row r="150" spans="1:13" s="20" customFormat="1" ht="16.5" customHeight="1">
      <c r="A150" s="50"/>
      <c r="B150" s="52"/>
      <c r="C150" s="51"/>
      <c r="D150" s="14" t="s">
        <v>18</v>
      </c>
      <c r="E150" s="14" t="s">
        <v>20</v>
      </c>
      <c r="F150" s="22"/>
      <c r="G150" s="15"/>
      <c r="H150" s="15"/>
      <c r="I150" s="15"/>
      <c r="J150" s="15"/>
      <c r="K150" s="15"/>
      <c r="L150" s="26">
        <v>132</v>
      </c>
      <c r="M150" s="14"/>
    </row>
    <row r="151" spans="1:13" s="20" customFormat="1" ht="16.5" customHeight="1">
      <c r="A151" s="50">
        <v>74</v>
      </c>
      <c r="B151" s="52" t="s">
        <v>45</v>
      </c>
      <c r="C151" s="53">
        <v>14</v>
      </c>
      <c r="D151" s="14" t="s">
        <v>18</v>
      </c>
      <c r="E151" s="14" t="s">
        <v>19</v>
      </c>
      <c r="F151" s="17"/>
      <c r="G151" s="18"/>
      <c r="H151" s="19"/>
      <c r="I151" s="19"/>
      <c r="J151" s="19"/>
      <c r="K151" s="19"/>
      <c r="L151" s="19">
        <v>65.5</v>
      </c>
      <c r="M151" s="14">
        <v>5.22</v>
      </c>
    </row>
    <row r="152" spans="1:13" s="20" customFormat="1" ht="16.5" customHeight="1">
      <c r="A152" s="50"/>
      <c r="B152" s="52"/>
      <c r="C152" s="54"/>
      <c r="D152" s="14" t="s">
        <v>18</v>
      </c>
      <c r="E152" s="14" t="s">
        <v>20</v>
      </c>
      <c r="F152" s="17"/>
      <c r="G152" s="18"/>
      <c r="H152" s="19"/>
      <c r="I152" s="19"/>
      <c r="J152" s="19"/>
      <c r="K152" s="19"/>
      <c r="L152" s="19">
        <v>73</v>
      </c>
      <c r="M152" s="14"/>
    </row>
    <row r="153" spans="1:13" s="20" customFormat="1" ht="16.5" customHeight="1">
      <c r="A153" s="50">
        <v>75</v>
      </c>
      <c r="B153" s="52" t="s">
        <v>45</v>
      </c>
      <c r="C153" s="53" t="s">
        <v>76</v>
      </c>
      <c r="D153" s="14" t="s">
        <v>18</v>
      </c>
      <c r="E153" s="14" t="s">
        <v>19</v>
      </c>
      <c r="F153" s="17"/>
      <c r="G153" s="18"/>
      <c r="H153" s="19"/>
      <c r="I153" s="19"/>
      <c r="J153" s="19"/>
      <c r="K153" s="19"/>
      <c r="L153" s="19">
        <v>153.33</v>
      </c>
      <c r="M153" s="14">
        <v>12.22</v>
      </c>
    </row>
    <row r="154" spans="1:13" s="20" customFormat="1" ht="16.5" customHeight="1">
      <c r="A154" s="50"/>
      <c r="B154" s="52"/>
      <c r="C154" s="54"/>
      <c r="D154" s="14" t="s">
        <v>24</v>
      </c>
      <c r="E154" s="14" t="s">
        <v>20</v>
      </c>
      <c r="F154" s="17"/>
      <c r="G154" s="18"/>
      <c r="H154" s="19"/>
      <c r="I154" s="19"/>
      <c r="J154" s="19"/>
      <c r="K154" s="19"/>
      <c r="L154" s="67" t="s">
        <v>24</v>
      </c>
      <c r="M154" s="68"/>
    </row>
    <row r="155" spans="1:13" s="20" customFormat="1" ht="16.5" customHeight="1">
      <c r="A155" s="50">
        <v>76</v>
      </c>
      <c r="B155" s="52" t="s">
        <v>46</v>
      </c>
      <c r="C155" s="51">
        <v>1</v>
      </c>
      <c r="D155" s="14" t="s">
        <v>18</v>
      </c>
      <c r="E155" s="14" t="s">
        <v>19</v>
      </c>
      <c r="F155" s="17"/>
      <c r="G155" s="18"/>
      <c r="H155" s="19"/>
      <c r="I155" s="19"/>
      <c r="J155" s="19"/>
      <c r="K155" s="19"/>
      <c r="L155" s="17">
        <v>264.68</v>
      </c>
      <c r="M155" s="15">
        <v>10.25</v>
      </c>
    </row>
    <row r="156" spans="1:13" s="20" customFormat="1" ht="16.5" customHeight="1">
      <c r="A156" s="50"/>
      <c r="B156" s="52"/>
      <c r="C156" s="51"/>
      <c r="D156" s="14" t="s">
        <v>18</v>
      </c>
      <c r="E156" s="14" t="s">
        <v>20</v>
      </c>
      <c r="F156" s="17"/>
      <c r="G156" s="18"/>
      <c r="H156" s="19"/>
      <c r="I156" s="19"/>
      <c r="J156" s="19"/>
      <c r="K156" s="19"/>
      <c r="L156" s="17">
        <v>739.3</v>
      </c>
      <c r="M156" s="15"/>
    </row>
    <row r="157" spans="1:13" s="20" customFormat="1" ht="17.25" customHeight="1">
      <c r="A157" s="50">
        <v>77</v>
      </c>
      <c r="B157" s="52" t="s">
        <v>46</v>
      </c>
      <c r="C157" s="51">
        <v>5</v>
      </c>
      <c r="D157" s="14" t="s">
        <v>18</v>
      </c>
      <c r="E157" s="14" t="s">
        <v>19</v>
      </c>
      <c r="F157" s="17"/>
      <c r="G157" s="18"/>
      <c r="H157" s="19"/>
      <c r="I157" s="19"/>
      <c r="J157" s="19"/>
      <c r="K157" s="19"/>
      <c r="L157" s="17">
        <v>285.68</v>
      </c>
      <c r="M157" s="22">
        <v>13.2</v>
      </c>
    </row>
    <row r="158" spans="1:13" s="20" customFormat="1" ht="17.25" customHeight="1">
      <c r="A158" s="50"/>
      <c r="B158" s="52"/>
      <c r="C158" s="51"/>
      <c r="D158" s="14" t="s">
        <v>24</v>
      </c>
      <c r="E158" s="14" t="s">
        <v>20</v>
      </c>
      <c r="F158" s="17"/>
      <c r="G158" s="18"/>
      <c r="H158" s="19"/>
      <c r="I158" s="19"/>
      <c r="J158" s="19"/>
      <c r="K158" s="19"/>
      <c r="L158" s="50" t="s">
        <v>24</v>
      </c>
      <c r="M158" s="50"/>
    </row>
    <row r="159" spans="1:13" s="20" customFormat="1" ht="16.5" customHeight="1">
      <c r="A159" s="50">
        <v>78</v>
      </c>
      <c r="B159" s="52" t="s">
        <v>46</v>
      </c>
      <c r="C159" s="51">
        <v>7</v>
      </c>
      <c r="D159" s="14" t="s">
        <v>18</v>
      </c>
      <c r="E159" s="14" t="s">
        <v>19</v>
      </c>
      <c r="F159" s="17"/>
      <c r="G159" s="18"/>
      <c r="H159" s="19"/>
      <c r="I159" s="19"/>
      <c r="J159" s="19"/>
      <c r="K159" s="19"/>
      <c r="L159" s="17">
        <v>269.61</v>
      </c>
      <c r="M159" s="15">
        <v>12.69</v>
      </c>
    </row>
    <row r="160" spans="1:13" s="20" customFormat="1" ht="17.25" customHeight="1">
      <c r="A160" s="50"/>
      <c r="B160" s="52"/>
      <c r="C160" s="51"/>
      <c r="D160" s="14" t="s">
        <v>18</v>
      </c>
      <c r="E160" s="14" t="s">
        <v>20</v>
      </c>
      <c r="F160" s="17"/>
      <c r="G160" s="18"/>
      <c r="H160" s="19"/>
      <c r="I160" s="19"/>
      <c r="J160" s="19"/>
      <c r="K160" s="19"/>
      <c r="L160" s="17">
        <v>297.05</v>
      </c>
      <c r="M160" s="15"/>
    </row>
    <row r="161" spans="1:13" s="20" customFormat="1" ht="16.5" customHeight="1">
      <c r="A161" s="50">
        <v>79</v>
      </c>
      <c r="B161" s="52" t="s">
        <v>46</v>
      </c>
      <c r="C161" s="51">
        <v>9</v>
      </c>
      <c r="D161" s="14" t="s">
        <v>18</v>
      </c>
      <c r="E161" s="14" t="s">
        <v>19</v>
      </c>
      <c r="F161" s="17"/>
      <c r="G161" s="18"/>
      <c r="H161" s="19"/>
      <c r="I161" s="19"/>
      <c r="J161" s="19"/>
      <c r="K161" s="19"/>
      <c r="L161" s="17">
        <v>267.57</v>
      </c>
      <c r="M161" s="15">
        <v>11.95</v>
      </c>
    </row>
    <row r="162" spans="1:13" s="20" customFormat="1" ht="16.5" customHeight="1">
      <c r="A162" s="50"/>
      <c r="B162" s="52"/>
      <c r="C162" s="51"/>
      <c r="D162" s="14" t="s">
        <v>18</v>
      </c>
      <c r="E162" s="14" t="s">
        <v>20</v>
      </c>
      <c r="F162" s="17"/>
      <c r="G162" s="18"/>
      <c r="H162" s="19"/>
      <c r="I162" s="19"/>
      <c r="J162" s="19"/>
      <c r="K162" s="19"/>
      <c r="L162" s="19">
        <v>622</v>
      </c>
      <c r="M162" s="15"/>
    </row>
    <row r="163" spans="1:13" s="20" customFormat="1" ht="16.5" customHeight="1">
      <c r="A163" s="50">
        <v>80</v>
      </c>
      <c r="B163" s="52" t="s">
        <v>46</v>
      </c>
      <c r="C163" s="51">
        <v>11</v>
      </c>
      <c r="D163" s="14" t="s">
        <v>18</v>
      </c>
      <c r="E163" s="14" t="s">
        <v>19</v>
      </c>
      <c r="F163" s="17"/>
      <c r="G163" s="18"/>
      <c r="H163" s="19"/>
      <c r="I163" s="19"/>
      <c r="J163" s="19"/>
      <c r="K163" s="19"/>
      <c r="L163" s="17">
        <v>287.09</v>
      </c>
      <c r="M163" s="15">
        <v>27.48</v>
      </c>
    </row>
    <row r="164" spans="1:13" s="20" customFormat="1" ht="13.5" customHeight="1">
      <c r="A164" s="50"/>
      <c r="B164" s="52"/>
      <c r="C164" s="51"/>
      <c r="D164" s="14" t="s">
        <v>18</v>
      </c>
      <c r="E164" s="14" t="s">
        <v>20</v>
      </c>
      <c r="F164" s="17"/>
      <c r="G164" s="18"/>
      <c r="H164" s="19"/>
      <c r="I164" s="19"/>
      <c r="J164" s="19"/>
      <c r="K164" s="19"/>
      <c r="L164" s="19">
        <v>557</v>
      </c>
      <c r="M164" s="15"/>
    </row>
    <row r="165" spans="1:13" s="20" customFormat="1" ht="16.5" customHeight="1">
      <c r="A165" s="50">
        <v>81</v>
      </c>
      <c r="B165" s="52" t="s">
        <v>46</v>
      </c>
      <c r="C165" s="51">
        <v>13</v>
      </c>
      <c r="D165" s="14" t="s">
        <v>18</v>
      </c>
      <c r="E165" s="14" t="s">
        <v>19</v>
      </c>
      <c r="F165" s="17"/>
      <c r="G165" s="18"/>
      <c r="H165" s="19"/>
      <c r="I165" s="19"/>
      <c r="J165" s="19"/>
      <c r="K165" s="19"/>
      <c r="L165" s="17">
        <v>242.69</v>
      </c>
      <c r="M165" s="22">
        <v>23.41</v>
      </c>
    </row>
    <row r="166" spans="1:13" s="20" customFormat="1" ht="16.5" customHeight="1">
      <c r="A166" s="50"/>
      <c r="B166" s="52"/>
      <c r="C166" s="51"/>
      <c r="D166" s="14" t="s">
        <v>18</v>
      </c>
      <c r="E166" s="14" t="s">
        <v>20</v>
      </c>
      <c r="F166" s="17"/>
      <c r="G166" s="18"/>
      <c r="H166" s="19"/>
      <c r="I166" s="19"/>
      <c r="J166" s="19"/>
      <c r="K166" s="19"/>
      <c r="L166" s="17">
        <v>426.88</v>
      </c>
      <c r="M166" s="15"/>
    </row>
    <row r="167" spans="1:13" s="20" customFormat="1" ht="16.5" customHeight="1">
      <c r="A167" s="50">
        <v>82</v>
      </c>
      <c r="B167" s="52" t="s">
        <v>47</v>
      </c>
      <c r="C167" s="51">
        <v>40</v>
      </c>
      <c r="D167" s="14"/>
      <c r="E167" s="14"/>
      <c r="F167" s="17"/>
      <c r="G167" s="18"/>
      <c r="H167" s="19"/>
      <c r="I167" s="19"/>
      <c r="J167" s="19"/>
      <c r="K167" s="19"/>
      <c r="L167" s="17"/>
      <c r="M167" s="15"/>
    </row>
    <row r="168" spans="1:13" s="20" customFormat="1" ht="16.5" customHeight="1">
      <c r="A168" s="50"/>
      <c r="B168" s="52"/>
      <c r="C168" s="51"/>
      <c r="D168" s="14" t="s">
        <v>18</v>
      </c>
      <c r="E168" s="14" t="s">
        <v>20</v>
      </c>
      <c r="F168" s="17">
        <v>5.36</v>
      </c>
      <c r="G168" s="18">
        <v>0.033</v>
      </c>
      <c r="H168" s="19"/>
      <c r="I168" s="19">
        <f>G168*H167</f>
        <v>0</v>
      </c>
      <c r="J168" s="19"/>
      <c r="K168" s="19">
        <v>18.03</v>
      </c>
      <c r="L168" s="26">
        <v>604</v>
      </c>
      <c r="M168" s="15"/>
    </row>
    <row r="169" spans="1:13" s="20" customFormat="1" ht="16.5" customHeight="1">
      <c r="A169" s="50">
        <v>83</v>
      </c>
      <c r="B169" s="52" t="s">
        <v>48</v>
      </c>
      <c r="C169" s="51">
        <v>4</v>
      </c>
      <c r="D169" s="14" t="s">
        <v>77</v>
      </c>
      <c r="E169" s="14" t="s">
        <v>19</v>
      </c>
      <c r="F169" s="17"/>
      <c r="G169" s="18"/>
      <c r="H169" s="19"/>
      <c r="I169" s="19"/>
      <c r="J169" s="19"/>
      <c r="K169" s="19"/>
      <c r="L169" s="50" t="s">
        <v>77</v>
      </c>
      <c r="M169" s="50"/>
    </row>
    <row r="170" spans="1:13" s="20" customFormat="1" ht="16.5" customHeight="1">
      <c r="A170" s="50"/>
      <c r="B170" s="52"/>
      <c r="C170" s="51"/>
      <c r="D170" s="14" t="s">
        <v>18</v>
      </c>
      <c r="E170" s="14" t="s">
        <v>20</v>
      </c>
      <c r="F170" s="17"/>
      <c r="G170" s="18"/>
      <c r="H170" s="19"/>
      <c r="I170" s="19"/>
      <c r="J170" s="19"/>
      <c r="K170" s="19"/>
      <c r="L170" s="26">
        <v>1593</v>
      </c>
      <c r="M170" s="15"/>
    </row>
    <row r="171" spans="1:13" s="20" customFormat="1" ht="16.5" customHeight="1">
      <c r="A171" s="50">
        <v>84</v>
      </c>
      <c r="B171" s="52" t="s">
        <v>48</v>
      </c>
      <c r="C171" s="51">
        <v>5</v>
      </c>
      <c r="D171" s="14" t="s">
        <v>18</v>
      </c>
      <c r="E171" s="14" t="s">
        <v>19</v>
      </c>
      <c r="F171" s="17">
        <v>3.14</v>
      </c>
      <c r="G171" s="18">
        <v>0.033</v>
      </c>
      <c r="H171" s="19">
        <v>676.2</v>
      </c>
      <c r="I171" s="19">
        <f>G171*H171</f>
        <v>22.314600000000002</v>
      </c>
      <c r="J171" s="19">
        <v>0</v>
      </c>
      <c r="K171" s="19">
        <v>114.58</v>
      </c>
      <c r="L171" s="17">
        <v>259.47</v>
      </c>
      <c r="M171" s="15">
        <v>12.05</v>
      </c>
    </row>
    <row r="172" spans="1:13" s="20" customFormat="1" ht="16.5" customHeight="1">
      <c r="A172" s="50"/>
      <c r="B172" s="52"/>
      <c r="C172" s="51"/>
      <c r="D172" s="14" t="s">
        <v>18</v>
      </c>
      <c r="E172" s="14" t="s">
        <v>20</v>
      </c>
      <c r="F172" s="17">
        <v>5.36</v>
      </c>
      <c r="G172" s="18">
        <v>0.033</v>
      </c>
      <c r="H172" s="19"/>
      <c r="I172" s="19">
        <f>G172*H171</f>
        <v>22.314600000000002</v>
      </c>
      <c r="J172" s="19"/>
      <c r="K172" s="19">
        <v>18.03</v>
      </c>
      <c r="L172" s="26">
        <v>437</v>
      </c>
      <c r="M172" s="15"/>
    </row>
    <row r="173" spans="1:13" s="20" customFormat="1" ht="16.5" customHeight="1">
      <c r="A173" s="50">
        <v>85</v>
      </c>
      <c r="B173" s="52" t="s">
        <v>48</v>
      </c>
      <c r="C173" s="51">
        <v>7</v>
      </c>
      <c r="D173" s="14" t="s">
        <v>24</v>
      </c>
      <c r="E173" s="14" t="s">
        <v>19</v>
      </c>
      <c r="F173" s="17">
        <v>3.14</v>
      </c>
      <c r="G173" s="18">
        <v>0.033</v>
      </c>
      <c r="H173" s="19">
        <v>676.2</v>
      </c>
      <c r="I173" s="19">
        <f>G173*H173</f>
        <v>22.314600000000002</v>
      </c>
      <c r="J173" s="19">
        <v>0</v>
      </c>
      <c r="K173" s="19">
        <v>114.58</v>
      </c>
      <c r="L173" s="50" t="s">
        <v>24</v>
      </c>
      <c r="M173" s="50"/>
    </row>
    <row r="174" spans="1:13" s="20" customFormat="1" ht="16.5" customHeight="1">
      <c r="A174" s="50"/>
      <c r="B174" s="52"/>
      <c r="C174" s="51"/>
      <c r="D174" s="14" t="s">
        <v>18</v>
      </c>
      <c r="E174" s="14" t="s">
        <v>20</v>
      </c>
      <c r="F174" s="17">
        <v>5.36</v>
      </c>
      <c r="G174" s="18">
        <v>0.033</v>
      </c>
      <c r="H174" s="19"/>
      <c r="I174" s="19">
        <f>G174*H173</f>
        <v>22.314600000000002</v>
      </c>
      <c r="J174" s="19"/>
      <c r="K174" s="19">
        <v>18.03</v>
      </c>
      <c r="L174" s="26">
        <v>479</v>
      </c>
      <c r="M174" s="15"/>
    </row>
    <row r="175" spans="1:13" s="20" customFormat="1" ht="16.5" customHeight="1">
      <c r="A175" s="50">
        <v>86</v>
      </c>
      <c r="B175" s="52" t="s">
        <v>48</v>
      </c>
      <c r="C175" s="51">
        <v>9</v>
      </c>
      <c r="D175" s="14" t="s">
        <v>18</v>
      </c>
      <c r="E175" s="14" t="s">
        <v>19</v>
      </c>
      <c r="F175" s="17">
        <v>3.14</v>
      </c>
      <c r="G175" s="18">
        <v>0.033</v>
      </c>
      <c r="H175" s="19">
        <v>676.2</v>
      </c>
      <c r="I175" s="19">
        <f>G175*H175</f>
        <v>22.314600000000002</v>
      </c>
      <c r="J175" s="19">
        <v>0</v>
      </c>
      <c r="K175" s="19">
        <v>114.58</v>
      </c>
      <c r="L175" s="17">
        <v>175.19</v>
      </c>
      <c r="M175" s="15">
        <v>14.28</v>
      </c>
    </row>
    <row r="176" spans="1:13" s="20" customFormat="1" ht="16.5" customHeight="1">
      <c r="A176" s="50"/>
      <c r="B176" s="52"/>
      <c r="C176" s="51"/>
      <c r="D176" s="14" t="s">
        <v>18</v>
      </c>
      <c r="E176" s="14" t="s">
        <v>20</v>
      </c>
      <c r="F176" s="17">
        <v>5.36</v>
      </c>
      <c r="G176" s="18">
        <v>0.033</v>
      </c>
      <c r="H176" s="19"/>
      <c r="I176" s="19">
        <f>G176*H175</f>
        <v>22.314600000000002</v>
      </c>
      <c r="J176" s="19"/>
      <c r="K176" s="19">
        <v>18.03</v>
      </c>
      <c r="L176" s="26">
        <v>319</v>
      </c>
      <c r="M176" s="15"/>
    </row>
    <row r="177" spans="1:13" s="20" customFormat="1" ht="16.5" customHeight="1">
      <c r="A177" s="50">
        <v>87</v>
      </c>
      <c r="B177" s="52" t="s">
        <v>48</v>
      </c>
      <c r="C177" s="51">
        <v>15</v>
      </c>
      <c r="D177" s="14" t="s">
        <v>18</v>
      </c>
      <c r="E177" s="14" t="s">
        <v>19</v>
      </c>
      <c r="F177" s="17"/>
      <c r="G177" s="18"/>
      <c r="H177" s="19"/>
      <c r="I177" s="19"/>
      <c r="J177" s="19"/>
      <c r="K177" s="19"/>
      <c r="L177" s="17">
        <v>29.63</v>
      </c>
      <c r="M177" s="15">
        <v>6.61</v>
      </c>
    </row>
    <row r="178" spans="1:13" s="20" customFormat="1" ht="16.5" customHeight="1">
      <c r="A178" s="50"/>
      <c r="B178" s="52"/>
      <c r="C178" s="51"/>
      <c r="D178" s="14" t="s">
        <v>77</v>
      </c>
      <c r="E178" s="14" t="s">
        <v>20</v>
      </c>
      <c r="F178" s="17"/>
      <c r="G178" s="18"/>
      <c r="H178" s="19"/>
      <c r="I178" s="19"/>
      <c r="J178" s="19"/>
      <c r="K178" s="19"/>
      <c r="L178" s="69" t="s">
        <v>24</v>
      </c>
      <c r="M178" s="70"/>
    </row>
    <row r="179" spans="1:13" s="20" customFormat="1" ht="16.5" customHeight="1">
      <c r="A179" s="50">
        <v>88</v>
      </c>
      <c r="B179" s="52" t="s">
        <v>49</v>
      </c>
      <c r="C179" s="51">
        <v>2</v>
      </c>
      <c r="D179" s="14" t="s">
        <v>18</v>
      </c>
      <c r="E179" s="14" t="s">
        <v>22</v>
      </c>
      <c r="F179" s="17"/>
      <c r="G179" s="18"/>
      <c r="H179" s="19"/>
      <c r="I179" s="19"/>
      <c r="J179" s="19"/>
      <c r="K179" s="19"/>
      <c r="L179" s="17">
        <v>264.97</v>
      </c>
      <c r="M179" s="15">
        <v>10.78</v>
      </c>
    </row>
    <row r="180" spans="1:13" s="20" customFormat="1" ht="16.5" customHeight="1">
      <c r="A180" s="50"/>
      <c r="B180" s="52"/>
      <c r="C180" s="51"/>
      <c r="D180" s="14" t="s">
        <v>18</v>
      </c>
      <c r="E180" s="14" t="s">
        <v>20</v>
      </c>
      <c r="F180" s="17"/>
      <c r="G180" s="18"/>
      <c r="H180" s="19"/>
      <c r="I180" s="19"/>
      <c r="J180" s="19"/>
      <c r="K180" s="19"/>
      <c r="L180" s="17">
        <v>414.09</v>
      </c>
      <c r="M180" s="15"/>
    </row>
    <row r="181" spans="1:13" s="20" customFormat="1" ht="16.5" customHeight="1">
      <c r="A181" s="50">
        <v>89</v>
      </c>
      <c r="B181" s="52" t="s">
        <v>49</v>
      </c>
      <c r="C181" s="51">
        <v>5</v>
      </c>
      <c r="D181" s="14" t="s">
        <v>18</v>
      </c>
      <c r="E181" s="14" t="s">
        <v>22</v>
      </c>
      <c r="F181" s="17"/>
      <c r="G181" s="18"/>
      <c r="H181" s="19"/>
      <c r="I181" s="19"/>
      <c r="J181" s="19"/>
      <c r="K181" s="19"/>
      <c r="L181" s="17">
        <v>478.48</v>
      </c>
      <c r="M181" s="15">
        <v>18.54</v>
      </c>
    </row>
    <row r="182" spans="1:13" s="20" customFormat="1" ht="16.5" customHeight="1">
      <c r="A182" s="50"/>
      <c r="B182" s="52"/>
      <c r="C182" s="51"/>
      <c r="D182" s="14" t="s">
        <v>18</v>
      </c>
      <c r="E182" s="14" t="s">
        <v>20</v>
      </c>
      <c r="F182" s="17"/>
      <c r="G182" s="18"/>
      <c r="H182" s="19"/>
      <c r="I182" s="19"/>
      <c r="J182" s="19"/>
      <c r="K182" s="19"/>
      <c r="L182" s="17">
        <v>681.55</v>
      </c>
      <c r="M182" s="15"/>
    </row>
    <row r="183" spans="1:13" s="20" customFormat="1" ht="16.5" customHeight="1">
      <c r="A183" s="50">
        <v>90</v>
      </c>
      <c r="B183" s="52" t="s">
        <v>49</v>
      </c>
      <c r="C183" s="51">
        <v>7</v>
      </c>
      <c r="D183" s="14" t="s">
        <v>18</v>
      </c>
      <c r="E183" s="14" t="s">
        <v>22</v>
      </c>
      <c r="F183" s="17"/>
      <c r="G183" s="18"/>
      <c r="H183" s="19"/>
      <c r="I183" s="19"/>
      <c r="J183" s="19"/>
      <c r="K183" s="19"/>
      <c r="L183" s="17">
        <v>465.22</v>
      </c>
      <c r="M183" s="15">
        <v>19.21</v>
      </c>
    </row>
    <row r="184" spans="1:13" s="20" customFormat="1" ht="16.5" customHeight="1">
      <c r="A184" s="50"/>
      <c r="B184" s="52"/>
      <c r="C184" s="51"/>
      <c r="D184" s="14" t="s">
        <v>18</v>
      </c>
      <c r="E184" s="14" t="s">
        <v>20</v>
      </c>
      <c r="F184" s="17"/>
      <c r="G184" s="18"/>
      <c r="H184" s="19"/>
      <c r="I184" s="19"/>
      <c r="J184" s="19"/>
      <c r="K184" s="19"/>
      <c r="L184" s="17">
        <v>875.18</v>
      </c>
      <c r="M184" s="15"/>
    </row>
    <row r="185" spans="1:13" s="20" customFormat="1" ht="16.5" customHeight="1">
      <c r="A185" s="50">
        <v>91</v>
      </c>
      <c r="B185" s="52" t="s">
        <v>49</v>
      </c>
      <c r="C185" s="51">
        <v>8</v>
      </c>
      <c r="D185" s="14" t="s">
        <v>18</v>
      </c>
      <c r="E185" s="14" t="s">
        <v>22</v>
      </c>
      <c r="F185" s="17"/>
      <c r="G185" s="18"/>
      <c r="H185" s="19"/>
      <c r="I185" s="19"/>
      <c r="J185" s="19"/>
      <c r="K185" s="19"/>
      <c r="L185" s="17">
        <f>105.76+63.11</f>
        <v>168.87</v>
      </c>
      <c r="M185" s="15">
        <f>7.54+6</f>
        <v>13.54</v>
      </c>
    </row>
    <row r="186" spans="1:13" s="20" customFormat="1" ht="18" customHeight="1">
      <c r="A186" s="50"/>
      <c r="B186" s="52"/>
      <c r="C186" s="51"/>
      <c r="D186" s="14" t="s">
        <v>18</v>
      </c>
      <c r="E186" s="14" t="s">
        <v>20</v>
      </c>
      <c r="F186" s="17"/>
      <c r="G186" s="18"/>
      <c r="H186" s="19"/>
      <c r="I186" s="19"/>
      <c r="J186" s="19"/>
      <c r="K186" s="19"/>
      <c r="L186" s="17">
        <v>279.29</v>
      </c>
      <c r="M186" s="15"/>
    </row>
    <row r="188" spans="1:13" s="34" customFormat="1" ht="14.25">
      <c r="A188" s="55" t="s">
        <v>50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</row>
  </sheetData>
  <sheetProtection selectLockedCells="1" selectUnlockedCells="1"/>
  <autoFilter ref="A4:P186"/>
  <mergeCells count="323">
    <mergeCell ref="A149:A150"/>
    <mergeCell ref="L98:M98"/>
    <mergeCell ref="L29:M29"/>
    <mergeCell ref="L154:M154"/>
    <mergeCell ref="L178:M178"/>
    <mergeCell ref="L97:M97"/>
    <mergeCell ref="L99:M99"/>
    <mergeCell ref="L103:M103"/>
    <mergeCell ref="B149:B150"/>
    <mergeCell ref="C149:C150"/>
    <mergeCell ref="L149:M149"/>
    <mergeCell ref="A1:M1"/>
    <mergeCell ref="A2:A3"/>
    <mergeCell ref="B2:C2"/>
    <mergeCell ref="D2:D3"/>
    <mergeCell ref="E2:E3"/>
    <mergeCell ref="F2:G2"/>
    <mergeCell ref="H2:J2"/>
    <mergeCell ref="K2:K3"/>
    <mergeCell ref="L2:L3"/>
    <mergeCell ref="M2:M3"/>
    <mergeCell ref="A5:A6"/>
    <mergeCell ref="B5:B6"/>
    <mergeCell ref="C5:C6"/>
    <mergeCell ref="A7:A8"/>
    <mergeCell ref="B7:B8"/>
    <mergeCell ref="C7:C8"/>
    <mergeCell ref="L8:M8"/>
    <mergeCell ref="A9:A10"/>
    <mergeCell ref="B9:B10"/>
    <mergeCell ref="C9:C10"/>
    <mergeCell ref="L10:M10"/>
    <mergeCell ref="A11:A12"/>
    <mergeCell ref="B11:B12"/>
    <mergeCell ref="C11:C12"/>
    <mergeCell ref="L12:M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L23:M23"/>
    <mergeCell ref="A25:A26"/>
    <mergeCell ref="B25:B26"/>
    <mergeCell ref="C25:C26"/>
    <mergeCell ref="A27:A28"/>
    <mergeCell ref="B27:B28"/>
    <mergeCell ref="C27:C28"/>
    <mergeCell ref="L28:M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L36:M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L42:M42"/>
    <mergeCell ref="A43:A44"/>
    <mergeCell ref="B43:B44"/>
    <mergeCell ref="C43:C44"/>
    <mergeCell ref="A45:A46"/>
    <mergeCell ref="B45:B46"/>
    <mergeCell ref="C45:C46"/>
    <mergeCell ref="L46:M46"/>
    <mergeCell ref="A47:A48"/>
    <mergeCell ref="B47:B48"/>
    <mergeCell ref="C47:C48"/>
    <mergeCell ref="A49:A50"/>
    <mergeCell ref="B49:B50"/>
    <mergeCell ref="C49:C50"/>
    <mergeCell ref="L50:M50"/>
    <mergeCell ref="A51:A52"/>
    <mergeCell ref="B51:B52"/>
    <mergeCell ref="C51:C52"/>
    <mergeCell ref="A53:A54"/>
    <mergeCell ref="B53:B54"/>
    <mergeCell ref="C53:C54"/>
    <mergeCell ref="L54:M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L60:M60"/>
    <mergeCell ref="A61:A62"/>
    <mergeCell ref="B61:B62"/>
    <mergeCell ref="C61:C62"/>
    <mergeCell ref="L62:M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L70:M70"/>
    <mergeCell ref="A71:A72"/>
    <mergeCell ref="B71:B72"/>
    <mergeCell ref="C71:C72"/>
    <mergeCell ref="L72:M72"/>
    <mergeCell ref="A73:A74"/>
    <mergeCell ref="B73:B74"/>
    <mergeCell ref="C73:C74"/>
    <mergeCell ref="L74:M74"/>
    <mergeCell ref="A75:A76"/>
    <mergeCell ref="B75:B76"/>
    <mergeCell ref="C75:C76"/>
    <mergeCell ref="L76:M76"/>
    <mergeCell ref="A77:A78"/>
    <mergeCell ref="B77:B78"/>
    <mergeCell ref="C77:C78"/>
    <mergeCell ref="L78:M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L90:M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9:A110"/>
    <mergeCell ref="B109:B110"/>
    <mergeCell ref="C109:C110"/>
    <mergeCell ref="B107:B108"/>
    <mergeCell ref="C107:C108"/>
    <mergeCell ref="A107:A108"/>
    <mergeCell ref="L109:M109"/>
    <mergeCell ref="A113:A114"/>
    <mergeCell ref="B113:B114"/>
    <mergeCell ref="C113:C114"/>
    <mergeCell ref="A115:A116"/>
    <mergeCell ref="B115:B116"/>
    <mergeCell ref="C115:C116"/>
    <mergeCell ref="B111:B112"/>
    <mergeCell ref="C111:C112"/>
    <mergeCell ref="A111:A112"/>
    <mergeCell ref="A117:A118"/>
    <mergeCell ref="B117:B118"/>
    <mergeCell ref="C117:C118"/>
    <mergeCell ref="A119:A120"/>
    <mergeCell ref="B119:B120"/>
    <mergeCell ref="C119:C120"/>
    <mergeCell ref="L120:M120"/>
    <mergeCell ref="A121:A122"/>
    <mergeCell ref="B121:B122"/>
    <mergeCell ref="C121:C122"/>
    <mergeCell ref="L122:M122"/>
    <mergeCell ref="A123:A124"/>
    <mergeCell ref="B123:B124"/>
    <mergeCell ref="C123:C124"/>
    <mergeCell ref="A125:A126"/>
    <mergeCell ref="B125:B126"/>
    <mergeCell ref="C125:C126"/>
    <mergeCell ref="L125:M126"/>
    <mergeCell ref="A129:A130"/>
    <mergeCell ref="B129:B130"/>
    <mergeCell ref="C129:C130"/>
    <mergeCell ref="A131:A132"/>
    <mergeCell ref="B131:B132"/>
    <mergeCell ref="C131:C132"/>
    <mergeCell ref="A133:A134"/>
    <mergeCell ref="B133:B134"/>
    <mergeCell ref="C133:C134"/>
    <mergeCell ref="A135:A136"/>
    <mergeCell ref="B135:B136"/>
    <mergeCell ref="C135:C136"/>
    <mergeCell ref="A137:A138"/>
    <mergeCell ref="B137:B138"/>
    <mergeCell ref="C137:C138"/>
    <mergeCell ref="L137:M137"/>
    <mergeCell ref="A139:A140"/>
    <mergeCell ref="B139:B140"/>
    <mergeCell ref="C139:C140"/>
    <mergeCell ref="A141:A142"/>
    <mergeCell ref="B141:B142"/>
    <mergeCell ref="C141:C142"/>
    <mergeCell ref="A143:A144"/>
    <mergeCell ref="B143:B144"/>
    <mergeCell ref="C143:C144"/>
    <mergeCell ref="A145:A146"/>
    <mergeCell ref="B145:B146"/>
    <mergeCell ref="C145:C146"/>
    <mergeCell ref="A147:A148"/>
    <mergeCell ref="B147:B148"/>
    <mergeCell ref="C147:C148"/>
    <mergeCell ref="L147:M147"/>
    <mergeCell ref="A155:A156"/>
    <mergeCell ref="B155:B156"/>
    <mergeCell ref="C155:C156"/>
    <mergeCell ref="A151:A152"/>
    <mergeCell ref="C151:C152"/>
    <mergeCell ref="A153:A154"/>
    <mergeCell ref="A157:A158"/>
    <mergeCell ref="B157:B158"/>
    <mergeCell ref="C157:C158"/>
    <mergeCell ref="L158:M158"/>
    <mergeCell ref="A159:A160"/>
    <mergeCell ref="B159:B160"/>
    <mergeCell ref="C159:C160"/>
    <mergeCell ref="A161:A162"/>
    <mergeCell ref="B161:B162"/>
    <mergeCell ref="C161:C162"/>
    <mergeCell ref="A163:A164"/>
    <mergeCell ref="B163:B164"/>
    <mergeCell ref="C163:C164"/>
    <mergeCell ref="A179:A180"/>
    <mergeCell ref="B179:B180"/>
    <mergeCell ref="C179:C180"/>
    <mergeCell ref="A171:A172"/>
    <mergeCell ref="B171:B172"/>
    <mergeCell ref="C171:C172"/>
    <mergeCell ref="A173:A174"/>
    <mergeCell ref="B173:B174"/>
    <mergeCell ref="C173:C174"/>
    <mergeCell ref="B177:B178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A188:M188"/>
    <mergeCell ref="B127:B128"/>
    <mergeCell ref="C127:C128"/>
    <mergeCell ref="A127:A128"/>
    <mergeCell ref="L128:M128"/>
    <mergeCell ref="L148:M148"/>
    <mergeCell ref="B151:B152"/>
    <mergeCell ref="C177:C178"/>
    <mergeCell ref="A177:A178"/>
    <mergeCell ref="L121:M121"/>
    <mergeCell ref="L173:M173"/>
    <mergeCell ref="A175:A176"/>
    <mergeCell ref="B175:B176"/>
    <mergeCell ref="C175:C176"/>
    <mergeCell ref="A165:A166"/>
    <mergeCell ref="B165:B166"/>
    <mergeCell ref="B169:B170"/>
    <mergeCell ref="A169:A170"/>
    <mergeCell ref="C169:C170"/>
    <mergeCell ref="L169:M169"/>
    <mergeCell ref="L107:M107"/>
    <mergeCell ref="B153:B154"/>
    <mergeCell ref="C153:C154"/>
    <mergeCell ref="C165:C166"/>
    <mergeCell ref="A167:A168"/>
    <mergeCell ref="B167:B168"/>
    <mergeCell ref="C167:C168"/>
  </mergeCells>
  <printOptions horizontalCentered="1"/>
  <pageMargins left="0.3937007874015748" right="0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tabSelected="1" view="pageBreakPreview" zoomScale="86" zoomScaleNormal="50" zoomScaleSheetLayoutView="86" zoomScalePageLayoutView="0" workbookViewId="0" topLeftCell="A1">
      <selection activeCell="A1" sqref="A1:L1"/>
    </sheetView>
  </sheetViews>
  <sheetFormatPr defaultColWidth="9.140625" defaultRowHeight="15"/>
  <cols>
    <col min="1" max="1" width="5.00390625" style="1" customWidth="1"/>
    <col min="2" max="2" width="27.7109375" style="2" customWidth="1"/>
    <col min="3" max="3" width="7.8515625" style="3" customWidth="1"/>
    <col min="4" max="4" width="13.7109375" style="4" customWidth="1"/>
    <col min="5" max="5" width="12.28125" style="4" customWidth="1"/>
    <col min="6" max="11" width="0" style="2" hidden="1" customWidth="1"/>
    <col min="12" max="12" width="14.140625" style="5" customWidth="1"/>
    <col min="13" max="16384" width="9.140625" style="2" customWidth="1"/>
  </cols>
  <sheetData>
    <row r="1" spans="1:12" ht="32.25" customHeight="1">
      <c r="A1" s="61" t="s">
        <v>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 customHeight="1">
      <c r="A2" s="62" t="s">
        <v>1</v>
      </c>
      <c r="B2" s="63" t="s">
        <v>2</v>
      </c>
      <c r="C2" s="63"/>
      <c r="D2" s="63" t="s">
        <v>3</v>
      </c>
      <c r="E2" s="63" t="s">
        <v>4</v>
      </c>
      <c r="F2" s="64" t="s">
        <v>5</v>
      </c>
      <c r="G2" s="64"/>
      <c r="H2" s="64" t="s">
        <v>6</v>
      </c>
      <c r="I2" s="64"/>
      <c r="J2" s="64"/>
      <c r="K2" s="63" t="s">
        <v>7</v>
      </c>
      <c r="L2" s="60" t="s">
        <v>8</v>
      </c>
    </row>
    <row r="3" spans="1:14" ht="51">
      <c r="A3" s="62"/>
      <c r="B3" s="7" t="s">
        <v>10</v>
      </c>
      <c r="C3" s="7" t="s">
        <v>11</v>
      </c>
      <c r="D3" s="63"/>
      <c r="E3" s="63"/>
      <c r="F3" s="9" t="s">
        <v>12</v>
      </c>
      <c r="G3" s="10" t="s">
        <v>13</v>
      </c>
      <c r="H3" s="11" t="s">
        <v>14</v>
      </c>
      <c r="I3" s="11" t="s">
        <v>15</v>
      </c>
      <c r="J3" s="11" t="s">
        <v>16</v>
      </c>
      <c r="K3" s="63"/>
      <c r="L3" s="60"/>
      <c r="N3" s="35"/>
    </row>
    <row r="4" spans="1:12" ht="15">
      <c r="A4" s="7">
        <v>1</v>
      </c>
      <c r="B4" s="7">
        <v>2</v>
      </c>
      <c r="C4" s="7">
        <v>3</v>
      </c>
      <c r="D4" s="7">
        <v>4</v>
      </c>
      <c r="E4" s="7">
        <v>5</v>
      </c>
      <c r="F4" s="8"/>
      <c r="G4" s="12"/>
      <c r="H4" s="7"/>
      <c r="I4" s="7"/>
      <c r="J4" s="7"/>
      <c r="K4" s="7"/>
      <c r="L4" s="13">
        <v>6</v>
      </c>
    </row>
    <row r="5" spans="1:12" ht="15">
      <c r="A5" s="14">
        <v>1</v>
      </c>
      <c r="B5" s="36" t="s">
        <v>25</v>
      </c>
      <c r="C5" s="14">
        <v>3</v>
      </c>
      <c r="D5" s="14" t="s">
        <v>18</v>
      </c>
      <c r="E5" s="14" t="s">
        <v>20</v>
      </c>
      <c r="F5" s="22"/>
      <c r="G5" s="15"/>
      <c r="H5" s="15"/>
      <c r="I5" s="15"/>
      <c r="J5" s="15"/>
      <c r="K5" s="15"/>
      <c r="L5" s="47">
        <v>1467</v>
      </c>
    </row>
    <row r="6" spans="1:12" ht="15">
      <c r="A6" s="14">
        <v>2</v>
      </c>
      <c r="B6" s="36" t="s">
        <v>25</v>
      </c>
      <c r="C6" s="14">
        <v>5</v>
      </c>
      <c r="D6" s="14" t="s">
        <v>18</v>
      </c>
      <c r="E6" s="14" t="s">
        <v>20</v>
      </c>
      <c r="F6" s="22"/>
      <c r="G6" s="15"/>
      <c r="H6" s="15"/>
      <c r="I6" s="15"/>
      <c r="J6" s="15"/>
      <c r="K6" s="15"/>
      <c r="L6" s="47">
        <v>1395</v>
      </c>
    </row>
    <row r="7" spans="1:12" ht="15">
      <c r="A7" s="14">
        <v>3</v>
      </c>
      <c r="B7" s="36" t="s">
        <v>25</v>
      </c>
      <c r="C7" s="14">
        <v>9</v>
      </c>
      <c r="D7" s="14" t="s">
        <v>18</v>
      </c>
      <c r="E7" s="14" t="s">
        <v>20</v>
      </c>
      <c r="F7" s="22"/>
      <c r="G7" s="15"/>
      <c r="H7" s="15"/>
      <c r="I7" s="15"/>
      <c r="J7" s="15"/>
      <c r="K7" s="15"/>
      <c r="L7" s="47">
        <v>1954</v>
      </c>
    </row>
    <row r="8" spans="1:12" ht="15">
      <c r="A8" s="14">
        <v>4</v>
      </c>
      <c r="B8" s="36" t="s">
        <v>25</v>
      </c>
      <c r="C8" s="14">
        <v>11</v>
      </c>
      <c r="D8" s="14" t="s">
        <v>18</v>
      </c>
      <c r="E8" s="14" t="s">
        <v>20</v>
      </c>
      <c r="F8" s="22"/>
      <c r="G8" s="15"/>
      <c r="H8" s="15"/>
      <c r="I8" s="15"/>
      <c r="J8" s="15"/>
      <c r="K8" s="15"/>
      <c r="L8" s="47">
        <v>1690</v>
      </c>
    </row>
    <row r="9" spans="1:12" ht="15">
      <c r="A9" s="14">
        <v>5</v>
      </c>
      <c r="B9" s="36" t="s">
        <v>25</v>
      </c>
      <c r="C9" s="14">
        <v>14</v>
      </c>
      <c r="D9" s="14" t="s">
        <v>18</v>
      </c>
      <c r="E9" s="14" t="s">
        <v>20</v>
      </c>
      <c r="F9" s="22"/>
      <c r="G9" s="15"/>
      <c r="H9" s="15"/>
      <c r="I9" s="15"/>
      <c r="J9" s="15"/>
      <c r="K9" s="15"/>
      <c r="L9" s="47">
        <v>1489</v>
      </c>
    </row>
    <row r="10" spans="1:12" ht="15">
      <c r="A10" s="14">
        <v>6</v>
      </c>
      <c r="B10" s="36" t="s">
        <v>25</v>
      </c>
      <c r="C10" s="14">
        <v>21</v>
      </c>
      <c r="D10" s="14" t="s">
        <v>18</v>
      </c>
      <c r="E10" s="14" t="s">
        <v>20</v>
      </c>
      <c r="F10" s="22"/>
      <c r="G10" s="15"/>
      <c r="H10" s="15"/>
      <c r="I10" s="15"/>
      <c r="J10" s="15"/>
      <c r="K10" s="15"/>
      <c r="L10" s="47">
        <v>1968</v>
      </c>
    </row>
    <row r="11" spans="1:12" ht="15">
      <c r="A11" s="14">
        <v>7</v>
      </c>
      <c r="B11" s="37" t="s">
        <v>25</v>
      </c>
      <c r="C11" s="16">
        <v>22</v>
      </c>
      <c r="D11" s="14" t="s">
        <v>18</v>
      </c>
      <c r="E11" s="14" t="s">
        <v>20</v>
      </c>
      <c r="F11" s="17">
        <v>7.5</v>
      </c>
      <c r="G11" s="19">
        <v>0.064</v>
      </c>
      <c r="H11" s="19">
        <v>291</v>
      </c>
      <c r="I11" s="19">
        <f>G11*H11</f>
        <v>18.624</v>
      </c>
      <c r="J11" s="19">
        <v>0</v>
      </c>
      <c r="K11" s="19">
        <v>18.03</v>
      </c>
      <c r="L11" s="47">
        <v>1479</v>
      </c>
    </row>
    <row r="12" spans="1:12" ht="15">
      <c r="A12" s="14">
        <v>8</v>
      </c>
      <c r="B12" s="36" t="s">
        <v>25</v>
      </c>
      <c r="C12" s="14">
        <v>23</v>
      </c>
      <c r="D12" s="14" t="s">
        <v>18</v>
      </c>
      <c r="E12" s="14" t="s">
        <v>20</v>
      </c>
      <c r="F12" s="22"/>
      <c r="G12" s="15"/>
      <c r="H12" s="15"/>
      <c r="I12" s="15"/>
      <c r="J12" s="15"/>
      <c r="K12" s="15"/>
      <c r="L12" s="47">
        <v>1786</v>
      </c>
    </row>
    <row r="13" spans="1:12" ht="15">
      <c r="A13" s="14">
        <v>9</v>
      </c>
      <c r="B13" s="37" t="s">
        <v>25</v>
      </c>
      <c r="C13" s="16">
        <v>29</v>
      </c>
      <c r="D13" s="14" t="s">
        <v>18</v>
      </c>
      <c r="E13" s="14" t="s">
        <v>20</v>
      </c>
      <c r="F13" s="17">
        <v>7.5</v>
      </c>
      <c r="G13" s="19">
        <v>0.056</v>
      </c>
      <c r="H13" s="19">
        <v>380.9</v>
      </c>
      <c r="I13" s="19">
        <f>G13*H13</f>
        <v>21.3304</v>
      </c>
      <c r="J13" s="19">
        <v>0</v>
      </c>
      <c r="K13" s="19">
        <v>18.03</v>
      </c>
      <c r="L13" s="46">
        <v>1858.97</v>
      </c>
    </row>
    <row r="14" spans="1:12" ht="15">
      <c r="A14" s="14">
        <v>10</v>
      </c>
      <c r="B14" s="36" t="s">
        <v>25</v>
      </c>
      <c r="C14" s="14">
        <v>45</v>
      </c>
      <c r="D14" s="14" t="s">
        <v>18</v>
      </c>
      <c r="E14" s="14" t="s">
        <v>20</v>
      </c>
      <c r="F14" s="22"/>
      <c r="G14" s="15"/>
      <c r="H14" s="15"/>
      <c r="I14" s="15"/>
      <c r="J14" s="15"/>
      <c r="K14" s="15"/>
      <c r="L14" s="47">
        <v>1679</v>
      </c>
    </row>
    <row r="15" spans="1:12" ht="15">
      <c r="A15" s="14">
        <v>11</v>
      </c>
      <c r="B15" s="36" t="s">
        <v>25</v>
      </c>
      <c r="C15" s="14">
        <v>47</v>
      </c>
      <c r="D15" s="14" t="s">
        <v>18</v>
      </c>
      <c r="E15" s="14" t="s">
        <v>20</v>
      </c>
      <c r="F15" s="22"/>
      <c r="G15" s="15"/>
      <c r="H15" s="15"/>
      <c r="I15" s="15"/>
      <c r="J15" s="15"/>
      <c r="K15" s="15"/>
      <c r="L15" s="47">
        <v>1725</v>
      </c>
    </row>
    <row r="16" spans="1:12" ht="15">
      <c r="A16" s="14">
        <v>12</v>
      </c>
      <c r="B16" s="36" t="s">
        <v>51</v>
      </c>
      <c r="C16" s="14">
        <v>2</v>
      </c>
      <c r="D16" s="14" t="s">
        <v>18</v>
      </c>
      <c r="E16" s="14" t="s">
        <v>20</v>
      </c>
      <c r="F16" s="22"/>
      <c r="G16" s="15"/>
      <c r="H16" s="15"/>
      <c r="I16" s="15"/>
      <c r="J16" s="15"/>
      <c r="K16" s="15"/>
      <c r="L16" s="47">
        <v>1118</v>
      </c>
    </row>
    <row r="17" spans="1:12" ht="15">
      <c r="A17" s="14">
        <v>13</v>
      </c>
      <c r="B17" s="36" t="s">
        <v>51</v>
      </c>
      <c r="C17" s="14">
        <v>4</v>
      </c>
      <c r="D17" s="14" t="s">
        <v>18</v>
      </c>
      <c r="E17" s="14" t="s">
        <v>20</v>
      </c>
      <c r="F17" s="22"/>
      <c r="G17" s="15"/>
      <c r="H17" s="15"/>
      <c r="I17" s="15"/>
      <c r="J17" s="15"/>
      <c r="K17" s="15"/>
      <c r="L17" s="47">
        <v>672</v>
      </c>
    </row>
    <row r="18" spans="1:12" ht="15">
      <c r="A18" s="14">
        <v>14</v>
      </c>
      <c r="B18" s="36" t="s">
        <v>28</v>
      </c>
      <c r="C18" s="14">
        <v>5</v>
      </c>
      <c r="D18" s="14" t="s">
        <v>18</v>
      </c>
      <c r="E18" s="14" t="s">
        <v>20</v>
      </c>
      <c r="F18" s="22"/>
      <c r="G18" s="15"/>
      <c r="H18" s="15"/>
      <c r="I18" s="15"/>
      <c r="J18" s="15"/>
      <c r="K18" s="15"/>
      <c r="L18" s="47">
        <v>1435</v>
      </c>
    </row>
    <row r="19" spans="1:12" ht="15">
      <c r="A19" s="14">
        <v>15</v>
      </c>
      <c r="B19" s="36" t="s">
        <v>28</v>
      </c>
      <c r="C19" s="14">
        <v>8</v>
      </c>
      <c r="D19" s="14" t="s">
        <v>18</v>
      </c>
      <c r="E19" s="14" t="s">
        <v>20</v>
      </c>
      <c r="F19" s="22"/>
      <c r="G19" s="15"/>
      <c r="H19" s="15"/>
      <c r="I19" s="15"/>
      <c r="J19" s="15"/>
      <c r="K19" s="15"/>
      <c r="L19" s="47">
        <v>563</v>
      </c>
    </row>
    <row r="20" spans="1:12" ht="15">
      <c r="A20" s="14">
        <v>16</v>
      </c>
      <c r="B20" s="36" t="s">
        <v>28</v>
      </c>
      <c r="C20" s="14">
        <v>9</v>
      </c>
      <c r="D20" s="14" t="s">
        <v>18</v>
      </c>
      <c r="E20" s="14" t="s">
        <v>20</v>
      </c>
      <c r="F20" s="22"/>
      <c r="G20" s="15"/>
      <c r="H20" s="15"/>
      <c r="I20" s="15"/>
      <c r="J20" s="15"/>
      <c r="K20" s="15"/>
      <c r="L20" s="47">
        <v>1417</v>
      </c>
    </row>
    <row r="21" spans="1:12" ht="15">
      <c r="A21" s="14">
        <v>17</v>
      </c>
      <c r="B21" s="36" t="s">
        <v>28</v>
      </c>
      <c r="C21" s="14">
        <v>10</v>
      </c>
      <c r="D21" s="14" t="s">
        <v>18</v>
      </c>
      <c r="E21" s="14" t="s">
        <v>20</v>
      </c>
      <c r="F21" s="22"/>
      <c r="G21" s="15"/>
      <c r="H21" s="15"/>
      <c r="I21" s="15"/>
      <c r="J21" s="15"/>
      <c r="K21" s="15"/>
      <c r="L21" s="47">
        <v>459</v>
      </c>
    </row>
    <row r="22" spans="1:12" ht="15">
      <c r="A22" s="14">
        <v>18</v>
      </c>
      <c r="B22" s="36" t="s">
        <v>28</v>
      </c>
      <c r="C22" s="14">
        <v>11</v>
      </c>
      <c r="D22" s="14" t="s">
        <v>18</v>
      </c>
      <c r="E22" s="14" t="s">
        <v>20</v>
      </c>
      <c r="F22" s="22"/>
      <c r="G22" s="15"/>
      <c r="H22" s="15"/>
      <c r="I22" s="15"/>
      <c r="J22" s="15"/>
      <c r="K22" s="15"/>
      <c r="L22" s="47">
        <v>1104</v>
      </c>
    </row>
    <row r="23" spans="1:12" ht="15">
      <c r="A23" s="14">
        <v>19</v>
      </c>
      <c r="B23" s="36" t="s">
        <v>28</v>
      </c>
      <c r="C23" s="14">
        <v>13</v>
      </c>
      <c r="D23" s="14" t="s">
        <v>18</v>
      </c>
      <c r="E23" s="14" t="s">
        <v>20</v>
      </c>
      <c r="F23" s="22"/>
      <c r="G23" s="15"/>
      <c r="H23" s="15"/>
      <c r="I23" s="15"/>
      <c r="J23" s="15"/>
      <c r="K23" s="15"/>
      <c r="L23" s="47">
        <v>709</v>
      </c>
    </row>
    <row r="24" spans="1:12" ht="15">
      <c r="A24" s="14">
        <v>20</v>
      </c>
      <c r="B24" s="36" t="s">
        <v>28</v>
      </c>
      <c r="C24" s="14">
        <v>17</v>
      </c>
      <c r="D24" s="14" t="s">
        <v>18</v>
      </c>
      <c r="E24" s="14" t="s">
        <v>20</v>
      </c>
      <c r="F24" s="22"/>
      <c r="G24" s="15"/>
      <c r="H24" s="15"/>
      <c r="I24" s="15"/>
      <c r="J24" s="15"/>
      <c r="K24" s="15"/>
      <c r="L24" s="47">
        <v>1221</v>
      </c>
    </row>
    <row r="25" spans="1:12" ht="15">
      <c r="A25" s="14">
        <v>21</v>
      </c>
      <c r="B25" s="36" t="s">
        <v>28</v>
      </c>
      <c r="C25" s="14" t="s">
        <v>52</v>
      </c>
      <c r="D25" s="14" t="s">
        <v>18</v>
      </c>
      <c r="E25" s="14" t="s">
        <v>20</v>
      </c>
      <c r="F25" s="22"/>
      <c r="G25" s="15"/>
      <c r="H25" s="15"/>
      <c r="I25" s="15"/>
      <c r="J25" s="15"/>
      <c r="K25" s="15"/>
      <c r="L25" s="47">
        <v>858</v>
      </c>
    </row>
    <row r="26" spans="1:12" ht="15">
      <c r="A26" s="14">
        <v>22</v>
      </c>
      <c r="B26" s="36" t="s">
        <v>28</v>
      </c>
      <c r="C26" s="14">
        <v>23</v>
      </c>
      <c r="D26" s="14" t="s">
        <v>24</v>
      </c>
      <c r="E26" s="14" t="s">
        <v>20</v>
      </c>
      <c r="F26" s="22"/>
      <c r="G26" s="15"/>
      <c r="H26" s="15"/>
      <c r="I26" s="15"/>
      <c r="J26" s="15"/>
      <c r="K26" s="15"/>
      <c r="L26" s="14" t="s">
        <v>24</v>
      </c>
    </row>
    <row r="27" spans="1:12" ht="15">
      <c r="A27" s="14">
        <v>23</v>
      </c>
      <c r="B27" s="36" t="s">
        <v>28</v>
      </c>
      <c r="C27" s="14" t="s">
        <v>53</v>
      </c>
      <c r="D27" s="14" t="s">
        <v>18</v>
      </c>
      <c r="E27" s="14" t="s">
        <v>20</v>
      </c>
      <c r="F27" s="22"/>
      <c r="G27" s="15"/>
      <c r="H27" s="15"/>
      <c r="I27" s="15"/>
      <c r="J27" s="15"/>
      <c r="K27" s="15"/>
      <c r="L27" s="47">
        <v>766</v>
      </c>
    </row>
    <row r="28" spans="1:12" ht="15">
      <c r="A28" s="14">
        <v>24</v>
      </c>
      <c r="B28" s="36" t="s">
        <v>28</v>
      </c>
      <c r="C28" s="14">
        <v>25</v>
      </c>
      <c r="D28" s="14" t="s">
        <v>18</v>
      </c>
      <c r="E28" s="14" t="s">
        <v>20</v>
      </c>
      <c r="F28" s="22"/>
      <c r="G28" s="15"/>
      <c r="H28" s="15"/>
      <c r="I28" s="15"/>
      <c r="J28" s="15"/>
      <c r="K28" s="15"/>
      <c r="L28" s="47">
        <v>770</v>
      </c>
    </row>
    <row r="29" spans="1:12" ht="15">
      <c r="A29" s="14">
        <v>25</v>
      </c>
      <c r="B29" s="15" t="s">
        <v>54</v>
      </c>
      <c r="C29" s="14">
        <v>37</v>
      </c>
      <c r="D29" s="14" t="s">
        <v>18</v>
      </c>
      <c r="E29" s="14" t="s">
        <v>20</v>
      </c>
      <c r="F29" s="17">
        <v>7.5</v>
      </c>
      <c r="G29" s="38">
        <v>0.034</v>
      </c>
      <c r="H29" s="15">
        <v>562.2</v>
      </c>
      <c r="I29" s="19">
        <f>G29*H29</f>
        <v>19.114800000000002</v>
      </c>
      <c r="J29" s="14">
        <v>141.14</v>
      </c>
      <c r="K29" s="19">
        <v>18.03</v>
      </c>
      <c r="L29" s="48">
        <v>1425.2</v>
      </c>
    </row>
    <row r="30" spans="1:12" ht="15">
      <c r="A30" s="14">
        <v>26</v>
      </c>
      <c r="B30" s="36" t="s">
        <v>28</v>
      </c>
      <c r="C30" s="21">
        <v>47</v>
      </c>
      <c r="D30" s="14" t="s">
        <v>18</v>
      </c>
      <c r="E30" s="14" t="s">
        <v>20</v>
      </c>
      <c r="F30" s="17">
        <v>7.5</v>
      </c>
      <c r="G30" s="19">
        <v>0.058</v>
      </c>
      <c r="H30" s="19">
        <v>455</v>
      </c>
      <c r="I30" s="19">
        <f>G30*H30</f>
        <v>26.39</v>
      </c>
      <c r="J30" s="19">
        <v>0</v>
      </c>
      <c r="K30" s="19">
        <v>18.03</v>
      </c>
      <c r="L30" s="46">
        <v>2052.74</v>
      </c>
    </row>
    <row r="31" spans="1:12" ht="15">
      <c r="A31" s="14">
        <v>27</v>
      </c>
      <c r="B31" s="36" t="s">
        <v>28</v>
      </c>
      <c r="C31" s="21" t="s">
        <v>55</v>
      </c>
      <c r="D31" s="14" t="s">
        <v>18</v>
      </c>
      <c r="E31" s="14" t="s">
        <v>20</v>
      </c>
      <c r="F31" s="17">
        <v>7.5</v>
      </c>
      <c r="G31" s="19">
        <v>0.049</v>
      </c>
      <c r="H31" s="19">
        <v>387.5</v>
      </c>
      <c r="I31" s="19">
        <f>G31*H31</f>
        <v>18.9875</v>
      </c>
      <c r="J31" s="19">
        <v>0</v>
      </c>
      <c r="K31" s="19">
        <v>18.03</v>
      </c>
      <c r="L31" s="46">
        <v>1885.33</v>
      </c>
    </row>
    <row r="32" spans="1:12" ht="15">
      <c r="A32" s="14">
        <v>28</v>
      </c>
      <c r="B32" s="36" t="s">
        <v>28</v>
      </c>
      <c r="C32" s="14">
        <v>49</v>
      </c>
      <c r="D32" s="14" t="s">
        <v>18</v>
      </c>
      <c r="E32" s="14" t="s">
        <v>20</v>
      </c>
      <c r="F32" s="22"/>
      <c r="G32" s="15"/>
      <c r="H32" s="15"/>
      <c r="I32" s="15"/>
      <c r="J32" s="15"/>
      <c r="K32" s="15"/>
      <c r="L32" s="47">
        <v>1530</v>
      </c>
    </row>
    <row r="33" spans="1:12" ht="15">
      <c r="A33" s="14">
        <v>29</v>
      </c>
      <c r="B33" s="36" t="s">
        <v>28</v>
      </c>
      <c r="C33" s="14">
        <v>51</v>
      </c>
      <c r="D33" s="14" t="s">
        <v>18</v>
      </c>
      <c r="E33" s="14" t="s">
        <v>20</v>
      </c>
      <c r="F33" s="22"/>
      <c r="G33" s="15"/>
      <c r="H33" s="15"/>
      <c r="I33" s="15"/>
      <c r="J33" s="15"/>
      <c r="K33" s="15"/>
      <c r="L33" s="47">
        <v>2077</v>
      </c>
    </row>
    <row r="34" spans="1:12" ht="15">
      <c r="A34" s="14">
        <v>30</v>
      </c>
      <c r="B34" s="36" t="s">
        <v>28</v>
      </c>
      <c r="C34" s="14">
        <v>53</v>
      </c>
      <c r="D34" s="14" t="s">
        <v>18</v>
      </c>
      <c r="E34" s="14" t="s">
        <v>20</v>
      </c>
      <c r="F34" s="22"/>
      <c r="G34" s="15"/>
      <c r="H34" s="15"/>
      <c r="I34" s="15"/>
      <c r="J34" s="15"/>
      <c r="K34" s="15"/>
      <c r="L34" s="47">
        <v>2088</v>
      </c>
    </row>
    <row r="35" spans="1:12" ht="15">
      <c r="A35" s="14">
        <v>31</v>
      </c>
      <c r="B35" s="36" t="s">
        <v>28</v>
      </c>
      <c r="C35" s="21">
        <v>55</v>
      </c>
      <c r="D35" s="14" t="s">
        <v>18</v>
      </c>
      <c r="E35" s="14" t="s">
        <v>20</v>
      </c>
      <c r="F35" s="17">
        <v>7.5</v>
      </c>
      <c r="G35" s="19">
        <v>0.055</v>
      </c>
      <c r="H35" s="19">
        <v>448.8</v>
      </c>
      <c r="I35" s="19">
        <f>G35*H35</f>
        <v>24.684</v>
      </c>
      <c r="J35" s="19">
        <v>0</v>
      </c>
      <c r="K35" s="19">
        <v>18.03</v>
      </c>
      <c r="L35" s="47">
        <v>2071</v>
      </c>
    </row>
    <row r="36" spans="1:12" ht="15">
      <c r="A36" s="14">
        <v>32</v>
      </c>
      <c r="B36" s="36" t="s">
        <v>28</v>
      </c>
      <c r="C36" s="14" t="s">
        <v>56</v>
      </c>
      <c r="D36" s="14" t="s">
        <v>18</v>
      </c>
      <c r="E36" s="14" t="s">
        <v>20</v>
      </c>
      <c r="F36" s="22"/>
      <c r="G36" s="15"/>
      <c r="H36" s="15"/>
      <c r="I36" s="15"/>
      <c r="J36" s="15"/>
      <c r="K36" s="15"/>
      <c r="L36" s="47">
        <v>414</v>
      </c>
    </row>
    <row r="37" spans="1:12" ht="15">
      <c r="A37" s="14">
        <v>33</v>
      </c>
      <c r="B37" s="36" t="s">
        <v>28</v>
      </c>
      <c r="C37" s="14">
        <v>84</v>
      </c>
      <c r="D37" s="14" t="s">
        <v>18</v>
      </c>
      <c r="E37" s="14" t="s">
        <v>20</v>
      </c>
      <c r="F37" s="22"/>
      <c r="G37" s="15"/>
      <c r="H37" s="15"/>
      <c r="I37" s="15"/>
      <c r="J37" s="15"/>
      <c r="K37" s="15"/>
      <c r="L37" s="47">
        <v>854</v>
      </c>
    </row>
    <row r="38" spans="1:12" ht="15">
      <c r="A38" s="14">
        <v>34</v>
      </c>
      <c r="B38" s="36" t="s">
        <v>28</v>
      </c>
      <c r="C38" s="14">
        <v>86</v>
      </c>
      <c r="D38" s="14" t="s">
        <v>18</v>
      </c>
      <c r="E38" s="14" t="s">
        <v>20</v>
      </c>
      <c r="F38" s="22"/>
      <c r="G38" s="15"/>
      <c r="H38" s="15"/>
      <c r="I38" s="15"/>
      <c r="J38" s="15"/>
      <c r="K38" s="15"/>
      <c r="L38" s="47">
        <v>1956</v>
      </c>
    </row>
    <row r="39" spans="1:12" ht="15">
      <c r="A39" s="14">
        <v>35</v>
      </c>
      <c r="B39" s="36" t="s">
        <v>28</v>
      </c>
      <c r="C39" s="14">
        <v>101</v>
      </c>
      <c r="D39" s="14" t="s">
        <v>18</v>
      </c>
      <c r="E39" s="14" t="s">
        <v>20</v>
      </c>
      <c r="F39" s="22"/>
      <c r="G39" s="15"/>
      <c r="H39" s="15"/>
      <c r="I39" s="15"/>
      <c r="J39" s="15"/>
      <c r="K39" s="15"/>
      <c r="L39" s="47">
        <v>356</v>
      </c>
    </row>
    <row r="40" spans="1:12" ht="15">
      <c r="A40" s="14">
        <v>36</v>
      </c>
      <c r="B40" s="36" t="s">
        <v>28</v>
      </c>
      <c r="C40" s="14">
        <v>103</v>
      </c>
      <c r="D40" s="14" t="s">
        <v>18</v>
      </c>
      <c r="E40" s="14" t="s">
        <v>20</v>
      </c>
      <c r="F40" s="22"/>
      <c r="G40" s="15"/>
      <c r="H40" s="15"/>
      <c r="I40" s="15"/>
      <c r="J40" s="15"/>
      <c r="K40" s="15"/>
      <c r="L40" s="47">
        <v>173</v>
      </c>
    </row>
    <row r="41" spans="1:12" ht="15">
      <c r="A41" s="14">
        <v>37</v>
      </c>
      <c r="B41" s="36" t="s">
        <v>57</v>
      </c>
      <c r="C41" s="14">
        <v>4</v>
      </c>
      <c r="D41" s="14" t="s">
        <v>18</v>
      </c>
      <c r="E41" s="14" t="s">
        <v>20</v>
      </c>
      <c r="F41" s="22"/>
      <c r="G41" s="15"/>
      <c r="H41" s="15"/>
      <c r="I41" s="15"/>
      <c r="J41" s="15"/>
      <c r="K41" s="15"/>
      <c r="L41" s="47">
        <v>274</v>
      </c>
    </row>
    <row r="42" spans="1:12" ht="15">
      <c r="A42" s="14">
        <v>38</v>
      </c>
      <c r="B42" s="36" t="s">
        <v>57</v>
      </c>
      <c r="C42" s="14">
        <v>6</v>
      </c>
      <c r="D42" s="14" t="s">
        <v>18</v>
      </c>
      <c r="E42" s="14" t="s">
        <v>20</v>
      </c>
      <c r="F42" s="22"/>
      <c r="G42" s="15"/>
      <c r="H42" s="15"/>
      <c r="I42" s="15"/>
      <c r="J42" s="15"/>
      <c r="K42" s="15"/>
      <c r="L42" s="47">
        <v>218</v>
      </c>
    </row>
    <row r="43" spans="1:12" ht="15">
      <c r="A43" s="14">
        <v>39</v>
      </c>
      <c r="B43" s="36" t="s">
        <v>57</v>
      </c>
      <c r="C43" s="14">
        <v>16</v>
      </c>
      <c r="D43" s="14" t="s">
        <v>18</v>
      </c>
      <c r="E43" s="14" t="s">
        <v>20</v>
      </c>
      <c r="F43" s="22"/>
      <c r="G43" s="15"/>
      <c r="H43" s="15"/>
      <c r="I43" s="15"/>
      <c r="J43" s="15"/>
      <c r="K43" s="15"/>
      <c r="L43" s="47">
        <v>603</v>
      </c>
    </row>
    <row r="44" spans="1:12" ht="15">
      <c r="A44" s="14">
        <v>40</v>
      </c>
      <c r="B44" s="36" t="s">
        <v>57</v>
      </c>
      <c r="C44" s="14">
        <v>25</v>
      </c>
      <c r="D44" s="14" t="s">
        <v>18</v>
      </c>
      <c r="E44" s="14" t="s">
        <v>20</v>
      </c>
      <c r="F44" s="22"/>
      <c r="G44" s="15"/>
      <c r="H44" s="15"/>
      <c r="I44" s="15"/>
      <c r="J44" s="15"/>
      <c r="K44" s="15"/>
      <c r="L44" s="47">
        <v>824</v>
      </c>
    </row>
    <row r="45" spans="1:12" ht="15">
      <c r="A45" s="14">
        <v>41</v>
      </c>
      <c r="B45" s="36" t="s">
        <v>58</v>
      </c>
      <c r="C45" s="14">
        <v>14</v>
      </c>
      <c r="D45" s="14" t="s">
        <v>18</v>
      </c>
      <c r="E45" s="14" t="s">
        <v>20</v>
      </c>
      <c r="F45" s="22"/>
      <c r="G45" s="15"/>
      <c r="H45" s="15"/>
      <c r="I45" s="15"/>
      <c r="J45" s="15"/>
      <c r="K45" s="15"/>
      <c r="L45" s="47">
        <v>2070</v>
      </c>
    </row>
    <row r="46" spans="1:12" ht="15">
      <c r="A46" s="14">
        <v>42</v>
      </c>
      <c r="B46" s="36" t="s">
        <v>58</v>
      </c>
      <c r="C46" s="14">
        <v>22</v>
      </c>
      <c r="D46" s="14" t="s">
        <v>18</v>
      </c>
      <c r="E46" s="14" t="s">
        <v>20</v>
      </c>
      <c r="F46" s="22"/>
      <c r="G46" s="15"/>
      <c r="H46" s="15"/>
      <c r="I46" s="15"/>
      <c r="J46" s="15"/>
      <c r="K46" s="15"/>
      <c r="L46" s="47">
        <v>884</v>
      </c>
    </row>
    <row r="47" spans="1:12" ht="15">
      <c r="A47" s="14">
        <v>43</v>
      </c>
      <c r="B47" s="36" t="s">
        <v>58</v>
      </c>
      <c r="C47" s="14">
        <v>24</v>
      </c>
      <c r="D47" s="14" t="s">
        <v>18</v>
      </c>
      <c r="E47" s="14" t="s">
        <v>20</v>
      </c>
      <c r="F47" s="22"/>
      <c r="G47" s="15"/>
      <c r="H47" s="15"/>
      <c r="I47" s="15"/>
      <c r="J47" s="15"/>
      <c r="K47" s="15"/>
      <c r="L47" s="47">
        <v>1235</v>
      </c>
    </row>
    <row r="48" spans="1:12" ht="15">
      <c r="A48" s="14">
        <v>44</v>
      </c>
      <c r="B48" s="36" t="s">
        <v>59</v>
      </c>
      <c r="C48" s="14">
        <v>2</v>
      </c>
      <c r="D48" s="14" t="s">
        <v>18</v>
      </c>
      <c r="E48" s="14" t="s">
        <v>20</v>
      </c>
      <c r="F48" s="22"/>
      <c r="G48" s="15"/>
      <c r="H48" s="15"/>
      <c r="I48" s="15"/>
      <c r="J48" s="15"/>
      <c r="K48" s="15"/>
      <c r="L48" s="47">
        <v>928</v>
      </c>
    </row>
    <row r="49" spans="1:12" ht="15">
      <c r="A49" s="14">
        <v>45</v>
      </c>
      <c r="B49" s="36" t="s">
        <v>59</v>
      </c>
      <c r="C49" s="14">
        <v>4</v>
      </c>
      <c r="D49" s="14" t="s">
        <v>18</v>
      </c>
      <c r="E49" s="14" t="s">
        <v>20</v>
      </c>
      <c r="F49" s="22"/>
      <c r="G49" s="15"/>
      <c r="H49" s="15"/>
      <c r="I49" s="15"/>
      <c r="J49" s="15"/>
      <c r="K49" s="15"/>
      <c r="L49" s="47">
        <v>1167</v>
      </c>
    </row>
    <row r="50" spans="1:12" ht="15">
      <c r="A50" s="14">
        <v>46</v>
      </c>
      <c r="B50" s="36" t="s">
        <v>59</v>
      </c>
      <c r="C50" s="14">
        <v>8</v>
      </c>
      <c r="D50" s="14" t="s">
        <v>18</v>
      </c>
      <c r="E50" s="14" t="s">
        <v>20</v>
      </c>
      <c r="F50" s="22"/>
      <c r="G50" s="15"/>
      <c r="H50" s="15"/>
      <c r="I50" s="15"/>
      <c r="J50" s="15"/>
      <c r="K50" s="15"/>
      <c r="L50" s="47">
        <v>610</v>
      </c>
    </row>
    <row r="51" spans="1:12" ht="15">
      <c r="A51" s="14">
        <v>47</v>
      </c>
      <c r="B51" s="36" t="s">
        <v>59</v>
      </c>
      <c r="C51" s="14">
        <v>10</v>
      </c>
      <c r="D51" s="14" t="s">
        <v>18</v>
      </c>
      <c r="E51" s="14" t="s">
        <v>20</v>
      </c>
      <c r="F51" s="22"/>
      <c r="G51" s="15"/>
      <c r="H51" s="15"/>
      <c r="I51" s="15"/>
      <c r="J51" s="15"/>
      <c r="K51" s="15"/>
      <c r="L51" s="47">
        <v>1601</v>
      </c>
    </row>
    <row r="52" spans="1:12" ht="15">
      <c r="A52" s="14">
        <v>48</v>
      </c>
      <c r="B52" s="36" t="s">
        <v>59</v>
      </c>
      <c r="C52" s="14" t="s">
        <v>60</v>
      </c>
      <c r="D52" s="14" t="s">
        <v>24</v>
      </c>
      <c r="E52" s="14" t="s">
        <v>20</v>
      </c>
      <c r="F52" s="22"/>
      <c r="G52" s="15"/>
      <c r="H52" s="15"/>
      <c r="I52" s="15"/>
      <c r="J52" s="15"/>
      <c r="K52" s="15"/>
      <c r="L52" s="14" t="s">
        <v>24</v>
      </c>
    </row>
    <row r="53" spans="1:12" ht="15">
      <c r="A53" s="14">
        <v>49</v>
      </c>
      <c r="B53" s="36" t="s">
        <v>32</v>
      </c>
      <c r="C53" s="14">
        <v>2</v>
      </c>
      <c r="D53" s="14" t="s">
        <v>18</v>
      </c>
      <c r="E53" s="14" t="s">
        <v>20</v>
      </c>
      <c r="F53" s="22"/>
      <c r="G53" s="15"/>
      <c r="H53" s="15"/>
      <c r="I53" s="15"/>
      <c r="J53" s="15"/>
      <c r="K53" s="15"/>
      <c r="L53" s="47">
        <v>1749</v>
      </c>
    </row>
    <row r="54" spans="1:12" ht="15">
      <c r="A54" s="14">
        <v>50</v>
      </c>
      <c r="B54" s="36" t="s">
        <v>32</v>
      </c>
      <c r="C54" s="14">
        <v>6</v>
      </c>
      <c r="D54" s="14" t="s">
        <v>18</v>
      </c>
      <c r="E54" s="14" t="s">
        <v>20</v>
      </c>
      <c r="F54" s="22"/>
      <c r="G54" s="15"/>
      <c r="H54" s="15"/>
      <c r="I54" s="15"/>
      <c r="J54" s="15"/>
      <c r="K54" s="15"/>
      <c r="L54" s="47">
        <v>1436</v>
      </c>
    </row>
    <row r="55" spans="1:12" ht="15">
      <c r="A55" s="14">
        <v>51</v>
      </c>
      <c r="B55" s="15" t="s">
        <v>36</v>
      </c>
      <c r="C55" s="16">
        <v>15</v>
      </c>
      <c r="D55" s="14" t="s">
        <v>18</v>
      </c>
      <c r="E55" s="14" t="s">
        <v>20</v>
      </c>
      <c r="F55" s="17"/>
      <c r="G55" s="18"/>
      <c r="H55" s="19"/>
      <c r="I55" s="19"/>
      <c r="J55" s="19"/>
      <c r="K55" s="19"/>
      <c r="L55" s="47">
        <v>480</v>
      </c>
    </row>
    <row r="56" spans="1:12" ht="15">
      <c r="A56" s="14">
        <v>52</v>
      </c>
      <c r="B56" s="15" t="s">
        <v>36</v>
      </c>
      <c r="C56" s="16">
        <v>21</v>
      </c>
      <c r="D56" s="14" t="s">
        <v>18</v>
      </c>
      <c r="E56" s="14" t="s">
        <v>20</v>
      </c>
      <c r="F56" s="17"/>
      <c r="G56" s="18"/>
      <c r="H56" s="19"/>
      <c r="I56" s="19"/>
      <c r="J56" s="19"/>
      <c r="K56" s="19"/>
      <c r="L56" s="47">
        <v>615</v>
      </c>
    </row>
    <row r="57" spans="1:12" ht="15">
      <c r="A57" s="14">
        <v>53</v>
      </c>
      <c r="B57" s="15" t="s">
        <v>36</v>
      </c>
      <c r="C57" s="16">
        <v>25</v>
      </c>
      <c r="D57" s="14" t="s">
        <v>18</v>
      </c>
      <c r="E57" s="14" t="s">
        <v>20</v>
      </c>
      <c r="F57" s="17"/>
      <c r="G57" s="18"/>
      <c r="H57" s="19"/>
      <c r="I57" s="19"/>
      <c r="J57" s="19"/>
      <c r="K57" s="19"/>
      <c r="L57" s="47">
        <v>368</v>
      </c>
    </row>
    <row r="58" spans="1:12" ht="15">
      <c r="A58" s="14">
        <v>54</v>
      </c>
      <c r="B58" s="15" t="s">
        <v>36</v>
      </c>
      <c r="C58" s="16">
        <v>199</v>
      </c>
      <c r="D58" s="14" t="s">
        <v>18</v>
      </c>
      <c r="E58" s="14" t="s">
        <v>20</v>
      </c>
      <c r="F58" s="17"/>
      <c r="G58" s="18"/>
      <c r="H58" s="19"/>
      <c r="I58" s="19"/>
      <c r="J58" s="19"/>
      <c r="K58" s="19"/>
      <c r="L58" s="47">
        <v>1375</v>
      </c>
    </row>
    <row r="59" spans="1:12" ht="15">
      <c r="A59" s="14">
        <v>55</v>
      </c>
      <c r="B59" s="15" t="s">
        <v>61</v>
      </c>
      <c r="C59" s="14">
        <v>9</v>
      </c>
      <c r="D59" s="14" t="s">
        <v>18</v>
      </c>
      <c r="E59" s="14" t="s">
        <v>20</v>
      </c>
      <c r="F59" s="22"/>
      <c r="G59" s="15"/>
      <c r="H59" s="15"/>
      <c r="I59" s="15"/>
      <c r="J59" s="15"/>
      <c r="K59" s="15"/>
      <c r="L59" s="47">
        <v>248</v>
      </c>
    </row>
    <row r="60" spans="1:12" ht="15">
      <c r="A60" s="14">
        <v>56</v>
      </c>
      <c r="B60" s="36" t="s">
        <v>62</v>
      </c>
      <c r="C60" s="14">
        <v>3</v>
      </c>
      <c r="D60" s="14" t="s">
        <v>18</v>
      </c>
      <c r="E60" s="14" t="s">
        <v>20</v>
      </c>
      <c r="F60" s="22"/>
      <c r="G60" s="15"/>
      <c r="H60" s="15"/>
      <c r="I60" s="15"/>
      <c r="J60" s="15"/>
      <c r="K60" s="15"/>
      <c r="L60" s="47">
        <v>49</v>
      </c>
    </row>
    <row r="61" spans="1:12" ht="15">
      <c r="A61" s="14">
        <v>57</v>
      </c>
      <c r="B61" s="36" t="s">
        <v>62</v>
      </c>
      <c r="C61" s="14">
        <v>4</v>
      </c>
      <c r="D61" s="14" t="s">
        <v>18</v>
      </c>
      <c r="E61" s="14" t="s">
        <v>20</v>
      </c>
      <c r="F61" s="22"/>
      <c r="G61" s="15"/>
      <c r="H61" s="15"/>
      <c r="I61" s="15"/>
      <c r="J61" s="15"/>
      <c r="K61" s="15"/>
      <c r="L61" s="47">
        <v>48</v>
      </c>
    </row>
    <row r="62" spans="1:12" ht="15">
      <c r="A62" s="14">
        <v>58</v>
      </c>
      <c r="B62" s="36" t="s">
        <v>62</v>
      </c>
      <c r="C62" s="14">
        <v>5</v>
      </c>
      <c r="D62" s="14" t="s">
        <v>18</v>
      </c>
      <c r="E62" s="14" t="s">
        <v>20</v>
      </c>
      <c r="F62" s="22"/>
      <c r="G62" s="15"/>
      <c r="H62" s="15"/>
      <c r="I62" s="15"/>
      <c r="J62" s="15"/>
      <c r="K62" s="15"/>
      <c r="L62" s="47">
        <v>49</v>
      </c>
    </row>
    <row r="63" spans="1:12" ht="15">
      <c r="A63" s="14">
        <v>59</v>
      </c>
      <c r="B63" s="36" t="s">
        <v>63</v>
      </c>
      <c r="C63" s="14">
        <v>13</v>
      </c>
      <c r="D63" s="14" t="s">
        <v>18</v>
      </c>
      <c r="E63" s="14" t="s">
        <v>20</v>
      </c>
      <c r="F63" s="22"/>
      <c r="G63" s="15"/>
      <c r="H63" s="15"/>
      <c r="I63" s="15"/>
      <c r="J63" s="15"/>
      <c r="K63" s="15"/>
      <c r="L63" s="47">
        <v>45</v>
      </c>
    </row>
    <row r="64" spans="1:12" ht="15">
      <c r="A64" s="14">
        <v>60</v>
      </c>
      <c r="B64" s="36" t="s">
        <v>63</v>
      </c>
      <c r="C64" s="14">
        <v>27</v>
      </c>
      <c r="D64" s="14" t="s">
        <v>18</v>
      </c>
      <c r="E64" s="14" t="s">
        <v>20</v>
      </c>
      <c r="F64" s="22"/>
      <c r="G64" s="15"/>
      <c r="H64" s="15"/>
      <c r="I64" s="15"/>
      <c r="J64" s="15"/>
      <c r="K64" s="15"/>
      <c r="L64" s="47">
        <v>156</v>
      </c>
    </row>
    <row r="65" spans="1:12" ht="15">
      <c r="A65" s="14">
        <v>61</v>
      </c>
      <c r="B65" s="36" t="s">
        <v>63</v>
      </c>
      <c r="C65" s="14">
        <v>29</v>
      </c>
      <c r="D65" s="14" t="s">
        <v>18</v>
      </c>
      <c r="E65" s="14" t="s">
        <v>20</v>
      </c>
      <c r="F65" s="22"/>
      <c r="G65" s="15"/>
      <c r="H65" s="15"/>
      <c r="I65" s="15"/>
      <c r="J65" s="15"/>
      <c r="K65" s="15"/>
      <c r="L65" s="47">
        <v>260</v>
      </c>
    </row>
    <row r="66" spans="1:12" ht="15">
      <c r="A66" s="14">
        <v>62</v>
      </c>
      <c r="B66" s="36" t="s">
        <v>64</v>
      </c>
      <c r="C66" s="14">
        <v>4</v>
      </c>
      <c r="D66" s="14" t="s">
        <v>18</v>
      </c>
      <c r="E66" s="14" t="s">
        <v>20</v>
      </c>
      <c r="F66" s="22"/>
      <c r="G66" s="15"/>
      <c r="H66" s="15"/>
      <c r="I66" s="15"/>
      <c r="J66" s="15"/>
      <c r="K66" s="15"/>
      <c r="L66" s="47">
        <v>748</v>
      </c>
    </row>
    <row r="67" spans="1:12" ht="15">
      <c r="A67" s="14">
        <v>63</v>
      </c>
      <c r="B67" s="36" t="s">
        <v>78</v>
      </c>
      <c r="C67" s="14">
        <v>1</v>
      </c>
      <c r="D67" s="14" t="s">
        <v>18</v>
      </c>
      <c r="E67" s="14" t="s">
        <v>20</v>
      </c>
      <c r="F67" s="22"/>
      <c r="G67" s="15"/>
      <c r="H67" s="15"/>
      <c r="I67" s="15"/>
      <c r="J67" s="15"/>
      <c r="K67" s="15"/>
      <c r="L67" s="47">
        <v>182</v>
      </c>
    </row>
    <row r="68" spans="1:12" ht="15">
      <c r="A68" s="14">
        <v>64</v>
      </c>
      <c r="B68" s="36" t="s">
        <v>78</v>
      </c>
      <c r="C68" s="14">
        <v>14</v>
      </c>
      <c r="D68" s="14" t="s">
        <v>18</v>
      </c>
      <c r="E68" s="14" t="s">
        <v>20</v>
      </c>
      <c r="F68" s="22"/>
      <c r="G68" s="15"/>
      <c r="H68" s="15"/>
      <c r="I68" s="15"/>
      <c r="J68" s="15"/>
      <c r="K68" s="15"/>
      <c r="L68" s="47">
        <v>236</v>
      </c>
    </row>
    <row r="69" spans="1:12" ht="15">
      <c r="A69" s="14">
        <v>65</v>
      </c>
      <c r="B69" s="36" t="s">
        <v>78</v>
      </c>
      <c r="C69" s="14">
        <v>16</v>
      </c>
      <c r="D69" s="14" t="s">
        <v>18</v>
      </c>
      <c r="E69" s="14" t="s">
        <v>20</v>
      </c>
      <c r="F69" s="22"/>
      <c r="G69" s="15"/>
      <c r="H69" s="15"/>
      <c r="I69" s="15"/>
      <c r="J69" s="15"/>
      <c r="K69" s="15"/>
      <c r="L69" s="47">
        <v>451</v>
      </c>
    </row>
    <row r="70" spans="1:12" ht="15">
      <c r="A70" s="14">
        <v>66</v>
      </c>
      <c r="B70" s="36" t="s">
        <v>65</v>
      </c>
      <c r="C70" s="14">
        <v>5</v>
      </c>
      <c r="D70" s="14" t="s">
        <v>18</v>
      </c>
      <c r="E70" s="14" t="s">
        <v>20</v>
      </c>
      <c r="F70" s="22"/>
      <c r="G70" s="15"/>
      <c r="H70" s="15"/>
      <c r="I70" s="15"/>
      <c r="J70" s="15"/>
      <c r="K70" s="15"/>
      <c r="L70" s="47">
        <v>279</v>
      </c>
    </row>
    <row r="71" spans="1:12" ht="15">
      <c r="A71" s="14">
        <v>67</v>
      </c>
      <c r="B71" s="15" t="s">
        <v>66</v>
      </c>
      <c r="C71" s="16">
        <v>2</v>
      </c>
      <c r="D71" s="14" t="s">
        <v>18</v>
      </c>
      <c r="E71" s="14" t="s">
        <v>20</v>
      </c>
      <c r="F71" s="17"/>
      <c r="G71" s="18"/>
      <c r="H71" s="19"/>
      <c r="I71" s="19"/>
      <c r="J71" s="19"/>
      <c r="K71" s="19"/>
      <c r="L71" s="47">
        <v>1017</v>
      </c>
    </row>
    <row r="72" spans="1:12" ht="15">
      <c r="A72" s="14">
        <v>68</v>
      </c>
      <c r="B72" s="15" t="s">
        <v>66</v>
      </c>
      <c r="C72" s="16">
        <v>4</v>
      </c>
      <c r="D72" s="14" t="s">
        <v>18</v>
      </c>
      <c r="E72" s="14" t="s">
        <v>20</v>
      </c>
      <c r="F72" s="17"/>
      <c r="G72" s="18"/>
      <c r="H72" s="19"/>
      <c r="I72" s="19"/>
      <c r="J72" s="19"/>
      <c r="K72" s="19"/>
      <c r="L72" s="47">
        <v>545</v>
      </c>
    </row>
    <row r="73" spans="1:12" ht="15">
      <c r="A73" s="14">
        <v>69</v>
      </c>
      <c r="B73" s="15" t="s">
        <v>66</v>
      </c>
      <c r="C73" s="16">
        <v>6</v>
      </c>
      <c r="D73" s="14" t="s">
        <v>18</v>
      </c>
      <c r="E73" s="14" t="s">
        <v>20</v>
      </c>
      <c r="F73" s="17"/>
      <c r="G73" s="18"/>
      <c r="H73" s="19"/>
      <c r="I73" s="19"/>
      <c r="J73" s="19"/>
      <c r="K73" s="19"/>
      <c r="L73" s="47">
        <v>1041</v>
      </c>
    </row>
    <row r="74" spans="1:12" ht="15">
      <c r="A74" s="14">
        <v>70</v>
      </c>
      <c r="B74" s="15" t="s">
        <v>66</v>
      </c>
      <c r="C74" s="16">
        <v>8</v>
      </c>
      <c r="D74" s="14" t="s">
        <v>18</v>
      </c>
      <c r="E74" s="14" t="s">
        <v>20</v>
      </c>
      <c r="F74" s="17"/>
      <c r="G74" s="18"/>
      <c r="H74" s="19"/>
      <c r="I74" s="19"/>
      <c r="J74" s="19"/>
      <c r="K74" s="19"/>
      <c r="L74" s="47">
        <v>548</v>
      </c>
    </row>
    <row r="75" spans="1:12" ht="15">
      <c r="A75" s="14">
        <v>71</v>
      </c>
      <c r="B75" s="15" t="s">
        <v>66</v>
      </c>
      <c r="C75" s="16">
        <v>10</v>
      </c>
      <c r="D75" s="14" t="s">
        <v>18</v>
      </c>
      <c r="E75" s="14" t="s">
        <v>20</v>
      </c>
      <c r="F75" s="17"/>
      <c r="G75" s="18"/>
      <c r="H75" s="19"/>
      <c r="I75" s="19"/>
      <c r="J75" s="19"/>
      <c r="K75" s="19"/>
      <c r="L75" s="47">
        <v>921</v>
      </c>
    </row>
    <row r="76" spans="1:12" ht="15">
      <c r="A76" s="14">
        <v>72</v>
      </c>
      <c r="B76" s="15" t="s">
        <v>67</v>
      </c>
      <c r="C76" s="16">
        <v>4</v>
      </c>
      <c r="D76" s="14" t="s">
        <v>18</v>
      </c>
      <c r="E76" s="14" t="s">
        <v>20</v>
      </c>
      <c r="F76" s="17"/>
      <c r="G76" s="18"/>
      <c r="H76" s="19"/>
      <c r="I76" s="19"/>
      <c r="J76" s="19"/>
      <c r="K76" s="19"/>
      <c r="L76" s="47">
        <v>460</v>
      </c>
    </row>
    <row r="77" spans="1:12" ht="15">
      <c r="A77" s="14">
        <v>73</v>
      </c>
      <c r="B77" s="39" t="s">
        <v>68</v>
      </c>
      <c r="C77" s="16">
        <v>1</v>
      </c>
      <c r="D77" s="14" t="s">
        <v>18</v>
      </c>
      <c r="E77" s="14" t="s">
        <v>20</v>
      </c>
      <c r="F77" s="17"/>
      <c r="G77" s="18"/>
      <c r="H77" s="19"/>
      <c r="I77" s="19"/>
      <c r="J77" s="19"/>
      <c r="K77" s="19"/>
      <c r="L77" s="47">
        <v>224</v>
      </c>
    </row>
    <row r="78" spans="1:12" ht="15">
      <c r="A78" s="14">
        <v>74</v>
      </c>
      <c r="B78" s="39" t="s">
        <v>68</v>
      </c>
      <c r="C78" s="16">
        <v>2</v>
      </c>
      <c r="D78" s="14" t="s">
        <v>18</v>
      </c>
      <c r="E78" s="14" t="s">
        <v>20</v>
      </c>
      <c r="F78" s="17"/>
      <c r="G78" s="18"/>
      <c r="H78" s="19"/>
      <c r="I78" s="19"/>
      <c r="J78" s="19"/>
      <c r="K78" s="19"/>
      <c r="L78" s="47">
        <v>98</v>
      </c>
    </row>
    <row r="79" spans="1:12" ht="15">
      <c r="A79" s="14">
        <v>75</v>
      </c>
      <c r="B79" s="39" t="s">
        <v>68</v>
      </c>
      <c r="C79" s="16" t="s">
        <v>69</v>
      </c>
      <c r="D79" s="14" t="s">
        <v>18</v>
      </c>
      <c r="E79" s="14" t="s">
        <v>20</v>
      </c>
      <c r="F79" s="17"/>
      <c r="G79" s="18"/>
      <c r="H79" s="19"/>
      <c r="I79" s="19"/>
      <c r="J79" s="19"/>
      <c r="K79" s="19"/>
      <c r="L79" s="47">
        <v>196</v>
      </c>
    </row>
    <row r="80" spans="1:12" ht="15">
      <c r="A80" s="14">
        <v>76</v>
      </c>
      <c r="B80" s="39" t="s">
        <v>68</v>
      </c>
      <c r="C80" s="16">
        <v>3</v>
      </c>
      <c r="D80" s="14" t="s">
        <v>18</v>
      </c>
      <c r="E80" s="14" t="s">
        <v>20</v>
      </c>
      <c r="F80" s="17"/>
      <c r="G80" s="18"/>
      <c r="H80" s="19"/>
      <c r="I80" s="19"/>
      <c r="J80" s="19"/>
      <c r="K80" s="19"/>
      <c r="L80" s="47">
        <v>227</v>
      </c>
    </row>
    <row r="81" spans="1:12" ht="15">
      <c r="A81" s="14">
        <v>77</v>
      </c>
      <c r="B81" s="39" t="s">
        <v>68</v>
      </c>
      <c r="C81" s="16">
        <v>4</v>
      </c>
      <c r="D81" s="14" t="s">
        <v>18</v>
      </c>
      <c r="E81" s="14" t="s">
        <v>20</v>
      </c>
      <c r="F81" s="17"/>
      <c r="G81" s="18"/>
      <c r="H81" s="19"/>
      <c r="I81" s="19"/>
      <c r="J81" s="19"/>
      <c r="K81" s="19"/>
      <c r="L81" s="47">
        <v>333</v>
      </c>
    </row>
    <row r="82" spans="1:12" ht="15">
      <c r="A82" s="14">
        <v>78</v>
      </c>
      <c r="B82" s="39" t="s">
        <v>68</v>
      </c>
      <c r="C82" s="16">
        <v>23</v>
      </c>
      <c r="D82" s="14" t="s">
        <v>18</v>
      </c>
      <c r="E82" s="14" t="s">
        <v>20</v>
      </c>
      <c r="F82" s="17"/>
      <c r="G82" s="18"/>
      <c r="H82" s="19"/>
      <c r="I82" s="19"/>
      <c r="J82" s="19"/>
      <c r="K82" s="19"/>
      <c r="L82" s="47">
        <v>181</v>
      </c>
    </row>
    <row r="83" spans="1:12" ht="15">
      <c r="A83" s="14">
        <v>79</v>
      </c>
      <c r="B83" s="39" t="s">
        <v>68</v>
      </c>
      <c r="C83" s="16">
        <v>25</v>
      </c>
      <c r="D83" s="14" t="s">
        <v>18</v>
      </c>
      <c r="E83" s="14" t="s">
        <v>20</v>
      </c>
      <c r="F83" s="17"/>
      <c r="G83" s="18"/>
      <c r="H83" s="19"/>
      <c r="I83" s="19"/>
      <c r="J83" s="19"/>
      <c r="K83" s="19"/>
      <c r="L83" s="47">
        <v>174</v>
      </c>
    </row>
    <row r="84" spans="1:12" ht="15">
      <c r="A84" s="14">
        <v>80</v>
      </c>
      <c r="B84" s="39" t="s">
        <v>68</v>
      </c>
      <c r="C84" s="16">
        <v>27</v>
      </c>
      <c r="D84" s="14" t="s">
        <v>18</v>
      </c>
      <c r="E84" s="14" t="s">
        <v>20</v>
      </c>
      <c r="F84" s="17"/>
      <c r="G84" s="18"/>
      <c r="H84" s="19"/>
      <c r="I84" s="19"/>
      <c r="J84" s="19"/>
      <c r="K84" s="19"/>
      <c r="L84" s="47">
        <v>205</v>
      </c>
    </row>
    <row r="85" spans="1:12" ht="15">
      <c r="A85" s="14">
        <v>81</v>
      </c>
      <c r="B85" s="39" t="s">
        <v>68</v>
      </c>
      <c r="C85" s="16">
        <v>29</v>
      </c>
      <c r="D85" s="14" t="s">
        <v>18</v>
      </c>
      <c r="E85" s="14" t="s">
        <v>20</v>
      </c>
      <c r="F85" s="17"/>
      <c r="G85" s="18"/>
      <c r="H85" s="19"/>
      <c r="I85" s="19"/>
      <c r="J85" s="19"/>
      <c r="K85" s="19"/>
      <c r="L85" s="47">
        <v>145</v>
      </c>
    </row>
    <row r="86" spans="1:12" ht="15">
      <c r="A86" s="14">
        <v>82</v>
      </c>
      <c r="B86" s="39" t="s">
        <v>68</v>
      </c>
      <c r="C86" s="14">
        <v>5</v>
      </c>
      <c r="D86" s="14" t="s">
        <v>18</v>
      </c>
      <c r="E86" s="14" t="s">
        <v>20</v>
      </c>
      <c r="F86" s="17">
        <v>7.31</v>
      </c>
      <c r="G86" s="18">
        <v>0.042</v>
      </c>
      <c r="H86" s="19">
        <v>84.89</v>
      </c>
      <c r="I86" s="19">
        <f>G86*H86</f>
        <v>3.56538</v>
      </c>
      <c r="J86" s="19">
        <v>0</v>
      </c>
      <c r="K86" s="19">
        <v>18.03</v>
      </c>
      <c r="L86" s="46">
        <v>179.97</v>
      </c>
    </row>
    <row r="87" spans="1:12" ht="15">
      <c r="A87" s="14">
        <v>83</v>
      </c>
      <c r="B87" s="39" t="s">
        <v>68</v>
      </c>
      <c r="C87" s="14">
        <v>7</v>
      </c>
      <c r="D87" s="14" t="s">
        <v>18</v>
      </c>
      <c r="E87" s="14" t="s">
        <v>20</v>
      </c>
      <c r="F87" s="17">
        <v>7.31</v>
      </c>
      <c r="G87" s="18">
        <v>0.042</v>
      </c>
      <c r="H87" s="19">
        <v>84.89</v>
      </c>
      <c r="I87" s="19">
        <f>G87*H87</f>
        <v>3.56538</v>
      </c>
      <c r="J87" s="19">
        <v>0</v>
      </c>
      <c r="K87" s="19">
        <v>18.03</v>
      </c>
      <c r="L87" s="48">
        <v>161.3</v>
      </c>
    </row>
    <row r="88" spans="1:12" ht="15">
      <c r="A88" s="14">
        <v>84</v>
      </c>
      <c r="B88" s="15" t="s">
        <v>70</v>
      </c>
      <c r="C88" s="16">
        <v>2</v>
      </c>
      <c r="D88" s="14" t="s">
        <v>24</v>
      </c>
      <c r="E88" s="14" t="s">
        <v>20</v>
      </c>
      <c r="F88" s="17"/>
      <c r="G88" s="18"/>
      <c r="H88" s="19"/>
      <c r="I88" s="19"/>
      <c r="J88" s="19"/>
      <c r="K88" s="19"/>
      <c r="L88" s="14" t="s">
        <v>24</v>
      </c>
    </row>
    <row r="89" spans="1:12" ht="15">
      <c r="A89" s="14">
        <v>85</v>
      </c>
      <c r="B89" s="15" t="s">
        <v>70</v>
      </c>
      <c r="C89" s="16">
        <v>4</v>
      </c>
      <c r="D89" s="14" t="s">
        <v>18</v>
      </c>
      <c r="E89" s="14" t="s">
        <v>20</v>
      </c>
      <c r="F89" s="17"/>
      <c r="G89" s="18"/>
      <c r="H89" s="19"/>
      <c r="I89" s="19"/>
      <c r="J89" s="19"/>
      <c r="K89" s="19"/>
      <c r="L89" s="47">
        <v>1140</v>
      </c>
    </row>
    <row r="90" spans="1:12" ht="15">
      <c r="A90" s="14">
        <v>86</v>
      </c>
      <c r="B90" s="15" t="s">
        <v>70</v>
      </c>
      <c r="C90" s="16">
        <v>7</v>
      </c>
      <c r="D90" s="14" t="s">
        <v>18</v>
      </c>
      <c r="E90" s="14" t="s">
        <v>20</v>
      </c>
      <c r="F90" s="17"/>
      <c r="G90" s="18"/>
      <c r="H90" s="19"/>
      <c r="I90" s="19"/>
      <c r="J90" s="19"/>
      <c r="K90" s="19"/>
      <c r="L90" s="47">
        <v>1373</v>
      </c>
    </row>
    <row r="91" spans="1:12" ht="15">
      <c r="A91" s="14">
        <v>87</v>
      </c>
      <c r="B91" s="15" t="s">
        <v>70</v>
      </c>
      <c r="C91" s="16">
        <v>10</v>
      </c>
      <c r="D91" s="14" t="s">
        <v>18</v>
      </c>
      <c r="E91" s="14" t="s">
        <v>20</v>
      </c>
      <c r="F91" s="17"/>
      <c r="G91" s="18"/>
      <c r="H91" s="19"/>
      <c r="I91" s="19"/>
      <c r="J91" s="19"/>
      <c r="K91" s="19"/>
      <c r="L91" s="47">
        <v>1211</v>
      </c>
    </row>
    <row r="92" spans="1:12" ht="15">
      <c r="A92" s="14">
        <v>88</v>
      </c>
      <c r="B92" s="15" t="s">
        <v>70</v>
      </c>
      <c r="C92" s="16" t="s">
        <v>71</v>
      </c>
      <c r="D92" s="14" t="s">
        <v>18</v>
      </c>
      <c r="E92" s="14" t="s">
        <v>20</v>
      </c>
      <c r="F92" s="17"/>
      <c r="G92" s="18"/>
      <c r="H92" s="19"/>
      <c r="I92" s="19"/>
      <c r="J92" s="19"/>
      <c r="K92" s="19"/>
      <c r="L92" s="47">
        <v>900</v>
      </c>
    </row>
    <row r="93" spans="1:12" ht="15">
      <c r="A93" s="14">
        <v>89</v>
      </c>
      <c r="B93" s="15" t="s">
        <v>70</v>
      </c>
      <c r="C93" s="16">
        <v>13</v>
      </c>
      <c r="D93" s="14" t="s">
        <v>18</v>
      </c>
      <c r="E93" s="14" t="s">
        <v>20</v>
      </c>
      <c r="F93" s="17"/>
      <c r="G93" s="18"/>
      <c r="H93" s="19"/>
      <c r="I93" s="19"/>
      <c r="J93" s="19"/>
      <c r="K93" s="19"/>
      <c r="L93" s="47">
        <v>2163</v>
      </c>
    </row>
    <row r="94" spans="1:12" ht="15">
      <c r="A94" s="14">
        <v>90</v>
      </c>
      <c r="B94" s="36" t="s">
        <v>34</v>
      </c>
      <c r="C94" s="14">
        <v>14</v>
      </c>
      <c r="D94" s="14" t="s">
        <v>18</v>
      </c>
      <c r="E94" s="14" t="s">
        <v>20</v>
      </c>
      <c r="F94" s="22"/>
      <c r="G94" s="15"/>
      <c r="H94" s="15"/>
      <c r="I94" s="15"/>
      <c r="J94" s="15"/>
      <c r="K94" s="15"/>
      <c r="L94" s="47">
        <v>734</v>
      </c>
    </row>
    <row r="95" spans="1:12" ht="15">
      <c r="A95" s="14">
        <v>91</v>
      </c>
      <c r="B95" s="36" t="s">
        <v>34</v>
      </c>
      <c r="C95" s="14">
        <v>18</v>
      </c>
      <c r="D95" s="14" t="s">
        <v>18</v>
      </c>
      <c r="E95" s="14" t="s">
        <v>20</v>
      </c>
      <c r="F95" s="22"/>
      <c r="G95" s="15"/>
      <c r="H95" s="15"/>
      <c r="I95" s="15"/>
      <c r="J95" s="15"/>
      <c r="K95" s="15"/>
      <c r="L95" s="47">
        <v>929</v>
      </c>
    </row>
    <row r="96" spans="1:12" ht="15">
      <c r="A96" s="14">
        <v>92</v>
      </c>
      <c r="B96" s="37" t="s">
        <v>34</v>
      </c>
      <c r="C96" s="16">
        <v>20</v>
      </c>
      <c r="D96" s="14" t="s">
        <v>18</v>
      </c>
      <c r="E96" s="14" t="s">
        <v>20</v>
      </c>
      <c r="F96" s="17">
        <v>7.5</v>
      </c>
      <c r="G96" s="18">
        <v>0.059</v>
      </c>
      <c r="H96" s="19">
        <v>297</v>
      </c>
      <c r="I96" s="19">
        <f>G96*H96</f>
        <v>17.523</v>
      </c>
      <c r="J96" s="19">
        <v>0</v>
      </c>
      <c r="K96" s="19">
        <v>18.03</v>
      </c>
      <c r="L96" s="46">
        <v>1209.19</v>
      </c>
    </row>
    <row r="97" spans="1:12" ht="15">
      <c r="A97" s="14">
        <v>93</v>
      </c>
      <c r="B97" s="36" t="s">
        <v>34</v>
      </c>
      <c r="C97" s="16">
        <v>21</v>
      </c>
      <c r="D97" s="14" t="s">
        <v>18</v>
      </c>
      <c r="E97" s="14" t="s">
        <v>20</v>
      </c>
      <c r="F97" s="17">
        <v>7.5</v>
      </c>
      <c r="G97" s="18">
        <v>0.059</v>
      </c>
      <c r="H97" s="19">
        <v>297</v>
      </c>
      <c r="I97" s="19">
        <f>G97*H97</f>
        <v>17.523</v>
      </c>
      <c r="J97" s="19">
        <v>0</v>
      </c>
      <c r="K97" s="19">
        <v>18.03</v>
      </c>
      <c r="L97" s="47">
        <v>1254</v>
      </c>
    </row>
    <row r="98" spans="1:12" ht="15">
      <c r="A98" s="14">
        <v>94</v>
      </c>
      <c r="B98" s="36" t="s">
        <v>34</v>
      </c>
      <c r="C98" s="16">
        <v>22</v>
      </c>
      <c r="D98" s="14" t="s">
        <v>18</v>
      </c>
      <c r="E98" s="14" t="s">
        <v>20</v>
      </c>
      <c r="F98" s="17">
        <v>7.5</v>
      </c>
      <c r="G98" s="18">
        <v>0.059</v>
      </c>
      <c r="H98" s="19">
        <v>297</v>
      </c>
      <c r="I98" s="19">
        <f>G98*H98</f>
        <v>17.523</v>
      </c>
      <c r="J98" s="19">
        <v>0</v>
      </c>
      <c r="K98" s="19">
        <v>18.03</v>
      </c>
      <c r="L98" s="47">
        <v>1966</v>
      </c>
    </row>
    <row r="99" spans="1:12" ht="15">
      <c r="A99" s="14">
        <v>95</v>
      </c>
      <c r="B99" s="36" t="s">
        <v>34</v>
      </c>
      <c r="C99" s="16">
        <v>23</v>
      </c>
      <c r="D99" s="14" t="s">
        <v>18</v>
      </c>
      <c r="E99" s="14" t="s">
        <v>20</v>
      </c>
      <c r="F99" s="17">
        <v>7.5</v>
      </c>
      <c r="G99" s="18">
        <v>0.059</v>
      </c>
      <c r="H99" s="19">
        <v>297</v>
      </c>
      <c r="I99" s="19">
        <f>G99*H99</f>
        <v>17.523</v>
      </c>
      <c r="J99" s="19">
        <v>0</v>
      </c>
      <c r="K99" s="19">
        <v>18.03</v>
      </c>
      <c r="L99" s="47">
        <v>1893</v>
      </c>
    </row>
    <row r="100" spans="1:12" ht="15">
      <c r="A100" s="14">
        <v>96</v>
      </c>
      <c r="B100" s="36" t="s">
        <v>34</v>
      </c>
      <c r="C100" s="14">
        <v>24</v>
      </c>
      <c r="D100" s="14" t="s">
        <v>18</v>
      </c>
      <c r="E100" s="14" t="s">
        <v>20</v>
      </c>
      <c r="F100" s="22"/>
      <c r="G100" s="15"/>
      <c r="H100" s="15"/>
      <c r="I100" s="15"/>
      <c r="J100" s="15"/>
      <c r="K100" s="15"/>
      <c r="L100" s="47">
        <v>285</v>
      </c>
    </row>
    <row r="101" spans="1:12" ht="15">
      <c r="A101" s="14">
        <v>97</v>
      </c>
      <c r="B101" s="36" t="s">
        <v>34</v>
      </c>
      <c r="C101" s="14">
        <v>26</v>
      </c>
      <c r="D101" s="14" t="s">
        <v>24</v>
      </c>
      <c r="E101" s="14" t="s">
        <v>20</v>
      </c>
      <c r="F101" s="22"/>
      <c r="G101" s="15"/>
      <c r="H101" s="15"/>
      <c r="I101" s="15"/>
      <c r="J101" s="15"/>
      <c r="K101" s="15"/>
      <c r="L101" s="14" t="s">
        <v>24</v>
      </c>
    </row>
    <row r="102" spans="1:12" ht="15">
      <c r="A102" s="14">
        <v>98</v>
      </c>
      <c r="B102" s="36" t="s">
        <v>34</v>
      </c>
      <c r="C102" s="14">
        <v>27</v>
      </c>
      <c r="D102" s="14" t="s">
        <v>18</v>
      </c>
      <c r="E102" s="14" t="s">
        <v>20</v>
      </c>
      <c r="F102" s="22"/>
      <c r="G102" s="15"/>
      <c r="H102" s="15"/>
      <c r="I102" s="15"/>
      <c r="J102" s="15"/>
      <c r="K102" s="15"/>
      <c r="L102" s="47">
        <v>922</v>
      </c>
    </row>
    <row r="103" spans="1:12" ht="15">
      <c r="A103" s="14">
        <v>99</v>
      </c>
      <c r="B103" s="36" t="s">
        <v>34</v>
      </c>
      <c r="C103" s="14">
        <v>28</v>
      </c>
      <c r="D103" s="14" t="s">
        <v>18</v>
      </c>
      <c r="E103" s="14" t="s">
        <v>20</v>
      </c>
      <c r="F103" s="22"/>
      <c r="G103" s="15"/>
      <c r="H103" s="15"/>
      <c r="I103" s="15"/>
      <c r="J103" s="15"/>
      <c r="K103" s="15"/>
      <c r="L103" s="47">
        <v>4619</v>
      </c>
    </row>
    <row r="104" spans="1:12" ht="15">
      <c r="A104" s="14">
        <v>100</v>
      </c>
      <c r="B104" s="36" t="s">
        <v>34</v>
      </c>
      <c r="C104" s="14">
        <v>30</v>
      </c>
      <c r="D104" s="14" t="s">
        <v>18</v>
      </c>
      <c r="E104" s="14" t="s">
        <v>20</v>
      </c>
      <c r="F104" s="22"/>
      <c r="G104" s="15"/>
      <c r="H104" s="15"/>
      <c r="I104" s="15"/>
      <c r="J104" s="15"/>
      <c r="K104" s="15"/>
      <c r="L104" s="47">
        <v>1275</v>
      </c>
    </row>
    <row r="105" spans="1:12" ht="15">
      <c r="A105" s="14">
        <v>101</v>
      </c>
      <c r="B105" s="36" t="s">
        <v>34</v>
      </c>
      <c r="C105" s="14">
        <v>33</v>
      </c>
      <c r="D105" s="14" t="s">
        <v>18</v>
      </c>
      <c r="E105" s="14" t="s">
        <v>20</v>
      </c>
      <c r="F105" s="22"/>
      <c r="G105" s="15"/>
      <c r="H105" s="15"/>
      <c r="I105" s="15"/>
      <c r="J105" s="15"/>
      <c r="K105" s="15"/>
      <c r="L105" s="47">
        <v>954</v>
      </c>
    </row>
    <row r="106" spans="1:12" ht="15">
      <c r="A106" s="14">
        <v>102</v>
      </c>
      <c r="B106" s="36" t="s">
        <v>34</v>
      </c>
      <c r="C106" s="14">
        <v>35</v>
      </c>
      <c r="D106" s="14" t="s">
        <v>18</v>
      </c>
      <c r="E106" s="14" t="s">
        <v>20</v>
      </c>
      <c r="F106" s="22"/>
      <c r="G106" s="15"/>
      <c r="H106" s="15"/>
      <c r="I106" s="15"/>
      <c r="J106" s="15"/>
      <c r="K106" s="15"/>
      <c r="L106" s="47">
        <v>2027</v>
      </c>
    </row>
    <row r="107" spans="1:12" ht="15">
      <c r="A107" s="14">
        <v>103</v>
      </c>
      <c r="B107" s="36" t="s">
        <v>34</v>
      </c>
      <c r="C107" s="14">
        <v>36</v>
      </c>
      <c r="D107" s="14" t="s">
        <v>18</v>
      </c>
      <c r="E107" s="14" t="s">
        <v>20</v>
      </c>
      <c r="F107" s="22"/>
      <c r="G107" s="15"/>
      <c r="H107" s="15"/>
      <c r="I107" s="15"/>
      <c r="J107" s="15"/>
      <c r="K107" s="15"/>
      <c r="L107" s="47">
        <v>1110</v>
      </c>
    </row>
    <row r="108" spans="1:12" ht="15">
      <c r="A108" s="14">
        <v>104</v>
      </c>
      <c r="B108" s="36" t="s">
        <v>34</v>
      </c>
      <c r="C108" s="14">
        <v>37</v>
      </c>
      <c r="D108" s="14" t="s">
        <v>18</v>
      </c>
      <c r="E108" s="14" t="s">
        <v>20</v>
      </c>
      <c r="F108" s="22"/>
      <c r="G108" s="15"/>
      <c r="H108" s="15"/>
      <c r="I108" s="15"/>
      <c r="J108" s="15"/>
      <c r="K108" s="15"/>
      <c r="L108" s="47">
        <v>1185</v>
      </c>
    </row>
    <row r="109" spans="1:12" ht="15">
      <c r="A109" s="14">
        <v>105</v>
      </c>
      <c r="B109" s="36" t="s">
        <v>34</v>
      </c>
      <c r="C109" s="14">
        <v>40</v>
      </c>
      <c r="D109" s="14" t="s">
        <v>18</v>
      </c>
      <c r="E109" s="14" t="s">
        <v>20</v>
      </c>
      <c r="F109" s="22"/>
      <c r="G109" s="15"/>
      <c r="H109" s="15"/>
      <c r="I109" s="15"/>
      <c r="J109" s="15"/>
      <c r="K109" s="15"/>
      <c r="L109" s="47">
        <v>1063</v>
      </c>
    </row>
    <row r="110" spans="1:12" ht="15">
      <c r="A110" s="14">
        <v>106</v>
      </c>
      <c r="B110" s="36" t="s">
        <v>34</v>
      </c>
      <c r="C110" s="14">
        <v>46</v>
      </c>
      <c r="D110" s="14" t="s">
        <v>18</v>
      </c>
      <c r="E110" s="14" t="s">
        <v>20</v>
      </c>
      <c r="F110" s="22"/>
      <c r="G110" s="15"/>
      <c r="H110" s="15"/>
      <c r="I110" s="15"/>
      <c r="J110" s="15"/>
      <c r="K110" s="15"/>
      <c r="L110" s="47">
        <v>1681</v>
      </c>
    </row>
    <row r="111" spans="1:12" ht="15">
      <c r="A111" s="14">
        <v>107</v>
      </c>
      <c r="B111" s="40" t="s">
        <v>72</v>
      </c>
      <c r="C111" s="21">
        <v>1</v>
      </c>
      <c r="D111" s="14" t="s">
        <v>18</v>
      </c>
      <c r="E111" s="14" t="s">
        <v>20</v>
      </c>
      <c r="F111" s="17">
        <v>7.5</v>
      </c>
      <c r="G111" s="19">
        <v>0.049</v>
      </c>
      <c r="H111" s="19">
        <v>287.51</v>
      </c>
      <c r="I111" s="19">
        <f>G111*H111</f>
        <v>14.08799</v>
      </c>
      <c r="J111" s="19">
        <v>0</v>
      </c>
      <c r="K111" s="19">
        <v>18.03</v>
      </c>
      <c r="L111" s="46">
        <v>1592.06</v>
      </c>
    </row>
    <row r="112" spans="1:12" ht="15">
      <c r="A112" s="14">
        <v>108</v>
      </c>
      <c r="B112" s="39" t="s">
        <v>73</v>
      </c>
      <c r="C112" s="16">
        <v>1</v>
      </c>
      <c r="D112" s="14" t="s">
        <v>18</v>
      </c>
      <c r="E112" s="14" t="s">
        <v>20</v>
      </c>
      <c r="F112" s="17"/>
      <c r="G112" s="18"/>
      <c r="H112" s="19"/>
      <c r="I112" s="19"/>
      <c r="J112" s="19"/>
      <c r="K112" s="19"/>
      <c r="L112" s="47">
        <v>361</v>
      </c>
    </row>
    <row r="113" spans="1:12" ht="15">
      <c r="A113" s="14">
        <v>109</v>
      </c>
      <c r="B113" s="39" t="s">
        <v>73</v>
      </c>
      <c r="C113" s="16">
        <v>2</v>
      </c>
      <c r="D113" s="14" t="s">
        <v>18</v>
      </c>
      <c r="E113" s="14" t="s">
        <v>20</v>
      </c>
      <c r="F113" s="17"/>
      <c r="G113" s="18"/>
      <c r="H113" s="19"/>
      <c r="I113" s="19"/>
      <c r="J113" s="19"/>
      <c r="K113" s="19"/>
      <c r="L113" s="47">
        <v>16</v>
      </c>
    </row>
    <row r="114" spans="1:12" ht="15">
      <c r="A114" s="14">
        <v>110</v>
      </c>
      <c r="B114" s="39" t="s">
        <v>73</v>
      </c>
      <c r="C114" s="16">
        <v>3</v>
      </c>
      <c r="D114" s="14" t="s">
        <v>18</v>
      </c>
      <c r="E114" s="14" t="s">
        <v>20</v>
      </c>
      <c r="F114" s="17"/>
      <c r="G114" s="18"/>
      <c r="H114" s="19"/>
      <c r="I114" s="19"/>
      <c r="J114" s="19"/>
      <c r="K114" s="19"/>
      <c r="L114" s="47">
        <v>295</v>
      </c>
    </row>
    <row r="115" spans="1:12" ht="15">
      <c r="A115" s="14">
        <v>111</v>
      </c>
      <c r="B115" s="41" t="s">
        <v>73</v>
      </c>
      <c r="C115" s="42">
        <v>4</v>
      </c>
      <c r="D115" s="33" t="s">
        <v>18</v>
      </c>
      <c r="E115" s="33" t="s">
        <v>20</v>
      </c>
      <c r="F115" s="27"/>
      <c r="G115" s="43"/>
      <c r="H115" s="44"/>
      <c r="I115" s="44"/>
      <c r="J115" s="44"/>
      <c r="K115" s="44"/>
      <c r="L115" s="47">
        <v>131</v>
      </c>
    </row>
    <row r="116" spans="1:12" ht="15">
      <c r="A116" s="14">
        <v>112</v>
      </c>
      <c r="B116" s="39" t="s">
        <v>74</v>
      </c>
      <c r="C116" s="45">
        <v>2</v>
      </c>
      <c r="D116" s="14" t="s">
        <v>18</v>
      </c>
      <c r="E116" s="14" t="s">
        <v>20</v>
      </c>
      <c r="F116" s="17"/>
      <c r="G116" s="18"/>
      <c r="H116" s="19"/>
      <c r="I116" s="19"/>
      <c r="J116" s="19"/>
      <c r="K116" s="19"/>
      <c r="L116" s="47">
        <v>199</v>
      </c>
    </row>
    <row r="117" spans="1:12" ht="15">
      <c r="A117" s="14">
        <v>113</v>
      </c>
      <c r="B117" s="39" t="s">
        <v>75</v>
      </c>
      <c r="C117" s="45">
        <v>9</v>
      </c>
      <c r="D117" s="14" t="s">
        <v>18</v>
      </c>
      <c r="E117" s="14" t="s">
        <v>20</v>
      </c>
      <c r="F117" s="17"/>
      <c r="G117" s="18"/>
      <c r="H117" s="19"/>
      <c r="I117" s="19"/>
      <c r="J117" s="19"/>
      <c r="K117" s="19"/>
      <c r="L117" s="47">
        <v>1089</v>
      </c>
    </row>
    <row r="119" spans="1:12" ht="15">
      <c r="A119" s="55" t="s">
        <v>50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</sheetData>
  <sheetProtection selectLockedCells="1" selectUnlockedCells="1"/>
  <mergeCells count="10">
    <mergeCell ref="A119:L119"/>
    <mergeCell ref="A1:L1"/>
    <mergeCell ref="A2:A3"/>
    <mergeCell ref="B2:C2"/>
    <mergeCell ref="D2:D3"/>
    <mergeCell ref="E2:E3"/>
    <mergeCell ref="F2:G2"/>
    <mergeCell ref="H2:J2"/>
    <mergeCell ref="K2:K3"/>
    <mergeCell ref="L2:L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ОАО ЖД</cp:lastModifiedBy>
  <cp:lastPrinted>2014-06-27T10:18:07Z</cp:lastPrinted>
  <dcterms:modified xsi:type="dcterms:W3CDTF">2014-07-24T07:44:59Z</dcterms:modified>
  <cp:category/>
  <cp:version/>
  <cp:contentType/>
  <cp:contentStatus/>
</cp:coreProperties>
</file>